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95" windowHeight="8190" firstSheet="1" activeTab="1"/>
  </bookViews>
  <sheets>
    <sheet name="Сво по данным структур" sheetId="1" r:id="rId1"/>
    <sheet name="Информация за 2019 год" sheetId="2" r:id="rId2"/>
  </sheets>
  <definedNames/>
  <calcPr fullCalcOnLoad="1"/>
</workbook>
</file>

<file path=xl/sharedStrings.xml><?xml version="1.0" encoding="utf-8"?>
<sst xmlns="http://schemas.openxmlformats.org/spreadsheetml/2006/main" count="493" uniqueCount="96">
  <si>
    <t>№</t>
  </si>
  <si>
    <t>Статус</t>
  </si>
  <si>
    <t>Наименование муниципальной программы/подпрограммы</t>
  </si>
  <si>
    <t>Источники финансирования</t>
  </si>
  <si>
    <t>Расходы, тыс.руб.</t>
  </si>
  <si>
    <t>Степень достижения запланированного уровня затрат(% выполнения)</t>
  </si>
  <si>
    <t>Примечание (указываются причины отклонений, причины неосвоения выделенных финансовых средств)</t>
  </si>
  <si>
    <t>Муниципальная программа</t>
  </si>
  <si>
    <t>«Управление и распоряжение муниципальной собственностью городского округа город Арзамас на 2018 -2021 годы»</t>
  </si>
  <si>
    <t>всего</t>
  </si>
  <si>
    <t>расходы местного бюджета</t>
  </si>
  <si>
    <t>расходы областного бюджета</t>
  </si>
  <si>
    <t>расходы федерального бюджета</t>
  </si>
  <si>
    <t>прочие источники</t>
  </si>
  <si>
    <t xml:space="preserve"> «Развитие дорожного хозяйства городского округа город Арзамас на   2018-2021 годы»</t>
  </si>
  <si>
    <t>План</t>
  </si>
  <si>
    <t>Фактические расходы</t>
  </si>
  <si>
    <t>Подпрограмма 1</t>
  </si>
  <si>
    <t>"Содержание дорожной уличной сети г.Арзамаса"</t>
  </si>
  <si>
    <t>Подпрограмма 2</t>
  </si>
  <si>
    <t>"Повышение безопасности дорожного движения в городе Арзамасе"</t>
  </si>
  <si>
    <t xml:space="preserve"> «Благоустройство территории городского округа город Арзамас на  2018-2021 годы»</t>
  </si>
  <si>
    <t>«Развитие системы обращения с отходами производства и потребления на территории городского округа город Арзамас на  2018-2021 годы»</t>
  </si>
  <si>
    <t>Муниципальная программа «Обеспечение граждан города Арзамаса  доступным и комфортным жильем на 2018- 2021 годы»</t>
  </si>
  <si>
    <t>Льготное ипотечное жилищное кредитование населения города Арзамаса на 2018 - 2020 годы</t>
  </si>
  <si>
    <t>Обеспечение жильем молодых семей в городе Арзамасе</t>
  </si>
  <si>
    <t>Подпрограмма 3</t>
  </si>
  <si>
    <t>Оказание адресной поддержки гражданам города Арзамаса, пострадавшим от пожаров, на 2018 - 2020 годы.</t>
  </si>
  <si>
    <t>Подпрограмма 4</t>
  </si>
  <si>
    <t>Комплексное освоение и развитие территорий в целях жилищного строительства на 2018 - 2020 годы.</t>
  </si>
  <si>
    <t>Подпрограмма 5</t>
  </si>
  <si>
    <t>Обеспечение инженерной и дорожной инфраструктурой земельных участков, предназначенных для бесплатного предоставления многодетным семьям для индивидуального жилищного строительства в городе Арзамасе, на 2018 - 2020 годы</t>
  </si>
  <si>
    <r>
      <t>«</t>
    </r>
    <r>
      <rPr>
        <sz val="12"/>
        <color indexed="8"/>
        <rFont val="Times New Roman"/>
        <family val="1"/>
      </rPr>
      <t>Защита населения и территорий от чрезвычайных ситуаций, обеспечение пожарной безопасности и безопасности людей на водных объектах городского округа город Арзамас на 2018-2021 годы»</t>
    </r>
  </si>
  <si>
    <t xml:space="preserve"> «Энергосбережение и повышение энергетической эффективности на территории города Арзамаса на 2018-2021 годы»</t>
  </si>
  <si>
    <t>«Развитие малого и среднего предпринимательства и торговли в городском округе город Арзамас Нижегородской области на 2018-2021 годы»</t>
  </si>
  <si>
    <t>"Развитие малого и среднего предпринимательства в городском округе город Арзамас Нижегородской области"</t>
  </si>
  <si>
    <t>"Развитие торговли в городском округе город Арзамас Нижегородской области"</t>
  </si>
  <si>
    <t>Муниципальная программа «Управление муниципальными финансами и муниципальным долгом городского округа город Арзамас  на 2018-2021 годы»</t>
  </si>
  <si>
    <t>Муниципальная программа «Развитие образования городского округа город Арзамас на 2018-2021 годы»</t>
  </si>
  <si>
    <t>Развитие дошкольного образования</t>
  </si>
  <si>
    <t>Развитие общего образования</t>
  </si>
  <si>
    <t>Развитие дополнительного образования</t>
  </si>
  <si>
    <t>Организация отдыха, оздоровления и занятости детей</t>
  </si>
  <si>
    <t>Обеспечение эффективности исполнения отдельных муниципальных функций</t>
  </si>
  <si>
    <t>Обеспечение пожарной безопасности муниципальных образовательных организаций</t>
  </si>
  <si>
    <t>Подпрограмма 6</t>
  </si>
  <si>
    <t xml:space="preserve">Муниципальная программа </t>
  </si>
  <si>
    <t>Муниципальная программа «Развитие культуры города Арзамаса Нижегородской области на 2018-2021 годы»</t>
  </si>
  <si>
    <t xml:space="preserve">Подпрограмма 3 </t>
  </si>
  <si>
    <t>"Поддержка искусства и дополнительного образования в сфере культуры"</t>
  </si>
  <si>
    <t>"Наследие"</t>
  </si>
  <si>
    <t>"Досуг"</t>
  </si>
  <si>
    <t xml:space="preserve">Подпрограмма 4 </t>
  </si>
  <si>
    <t>"Обеспечение эффективного исполнения отдельных муниципальных функций"</t>
  </si>
  <si>
    <t xml:space="preserve"> «Развитие физической культуры и спорта города Арзамаса на 2018-2021 годы»</t>
  </si>
  <si>
    <t>Муниципальная программа «Молодёжь города Арзамаса в XXI веке на 2018-2021 годы»</t>
  </si>
  <si>
    <t xml:space="preserve">Подпрограмма 2 </t>
  </si>
  <si>
    <t xml:space="preserve">Подпрограмма 1 </t>
  </si>
  <si>
    <r>
      <t>«Молодой Арзамас</t>
    </r>
    <r>
      <rPr>
        <b/>
        <sz val="12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 xml:space="preserve"> на 2018-2020 годы</t>
    </r>
    <r>
      <rPr>
        <sz val="11"/>
        <color indexed="8"/>
        <rFont val="Times New Roman"/>
        <family val="1"/>
      </rPr>
      <t>»</t>
    </r>
  </si>
  <si>
    <r>
      <t>«Патриотическое воспитание молодежи города Арзамаса</t>
    </r>
    <r>
      <rPr>
        <b/>
        <sz val="12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 xml:space="preserve"> на 2018-2020 годы</t>
    </r>
    <r>
      <rPr>
        <sz val="11"/>
        <color indexed="8"/>
        <rFont val="Times New Roman"/>
        <family val="1"/>
      </rPr>
      <t>»</t>
    </r>
  </si>
  <si>
    <r>
      <t>«Профилактика   безнадзорности и    правонарушений несовершеннолетних города Арзамаса</t>
    </r>
    <r>
      <rPr>
        <b/>
        <sz val="12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 xml:space="preserve"> на 2018-2020 годы</t>
    </r>
    <r>
      <rPr>
        <sz val="11"/>
        <color indexed="8"/>
        <rFont val="Times New Roman"/>
        <family val="1"/>
      </rPr>
      <t>»</t>
    </r>
  </si>
  <si>
    <t>«Обеспечение законности, правопорядка, общественной безопасности и профилактики правонарушений на территории городского округа город Арзамас на  2018-2021 годы»</t>
  </si>
  <si>
    <t xml:space="preserve">Муниципальная программа «Развитие муниципальной службы и гражданского общества в городском округе город Арзамас Нижегородской области на 2018-2021 годы» </t>
  </si>
  <si>
    <t>"Развитие муниципальной службы в городском округе город Арзамас"</t>
  </si>
  <si>
    <t>"Развитие гражданского общества в городском округе город Арзамас"</t>
  </si>
  <si>
    <t>«Охрана окружающей среды городского округа город Арзамас  на 2018-2021 годы»</t>
  </si>
  <si>
    <t>«Обеспечение  устойчивого функционирования и развития жилищно-коммунального хозяйства города Арзамаса на 2018-2021 годы»</t>
  </si>
  <si>
    <t>Муниципальная программа «Развитие информационного общества в городском округе город Арзамас на 2018-2021 годы»</t>
  </si>
  <si>
    <t>Муниципальная программа «Профилактика терроризма и экстремизма на территории городского округа город Арзамас Нижегородской области на 2018-2021 годы»</t>
  </si>
  <si>
    <t>«Организация и предоставление государственных и муниципальных услуг физическим и юридическим лицам на территории городского округа город Арзамас Нижегородской области  на 2018-2021 годы»</t>
  </si>
  <si>
    <t>Муниципальная программа «Формирование современной городской среды городского округа город Арзамас Нижегородской области  на 2018-2022 годы»</t>
  </si>
  <si>
    <t>Общие сведения по муниципальным программам</t>
  </si>
  <si>
    <t>Отчет об использовании бюджетных ассигнований на реализацию муниципальных программ за 2018 год</t>
  </si>
  <si>
    <t>Наименование муниципальной программы</t>
  </si>
  <si>
    <t>«Управление и распоряжение муниципальной собственностью городского округа город Арзамас"</t>
  </si>
  <si>
    <t xml:space="preserve"> «Развитие дорожного хозяйства городского округа город Арзамас" </t>
  </si>
  <si>
    <t xml:space="preserve"> «Благоустройство территории городского округа город Арзамас»</t>
  </si>
  <si>
    <t>«Развитие системы обращения с отходами производства и потребления на территории городского округа город Арзамас»</t>
  </si>
  <si>
    <t>Муниципальная программа «Обеспечение граждан города Арзамаса  доступным и комфортным жильем»</t>
  </si>
  <si>
    <r>
      <t>«</t>
    </r>
    <r>
      <rPr>
        <sz val="12"/>
        <color indexed="8"/>
        <rFont val="Times New Roman"/>
        <family val="1"/>
      </rPr>
      <t>Защита населения и территорий от чрезвычайных ситуаций, обеспечение пожарной безопасности и безопасности людей на водных объектах городского округа город Арзамас»</t>
    </r>
  </si>
  <si>
    <t xml:space="preserve"> «Энергосбережение и повышение энергетической эффективности на территории города Арзамаса»</t>
  </si>
  <si>
    <t xml:space="preserve">«Развитие малого и среднего предпринимательства и торговли в городском округе город Арзамас Нижегородской области" </t>
  </si>
  <si>
    <t>Муниципальная программа «Управление муниципальными финансами и муниципальным долгом городского округа город Арзамас»</t>
  </si>
  <si>
    <t>Муниципальная программа «Развитие образования городского округа город Арзамас»</t>
  </si>
  <si>
    <t xml:space="preserve">Муниципальная программа «Развитие культуры города Арзамаса Нижегородской области" </t>
  </si>
  <si>
    <t xml:space="preserve"> «Развитие физической культуры и спорта города Арзамаса»</t>
  </si>
  <si>
    <t>Муниципальная программа «Молодёжь города Арзамаса в XXI веке»</t>
  </si>
  <si>
    <t>«Обеспечение законности, правопорядка, общественной безопасности и профилактики правонарушений на территории городского округа город Арзамас»</t>
  </si>
  <si>
    <t xml:space="preserve">Муниципальная программа «Развитие муниципальной службы и гражданского общества в городском округе город Арзамас Нижегородской области"  </t>
  </si>
  <si>
    <t>«Охрана окружающей среды городского округа город Арзамас»</t>
  </si>
  <si>
    <t>«Обеспечение  устойчивого функционирования и развития жилищно-коммунального хозяйства города Арзамаса»</t>
  </si>
  <si>
    <t>Муниципальная программа «Развитие информационного общества в городском округе город Арзамас»</t>
  </si>
  <si>
    <t xml:space="preserve">Муниципальная программа «Профилактика терроризма и экстремизма на территории городского округа город Арзамас Нижегородской области" </t>
  </si>
  <si>
    <t xml:space="preserve">«Организация и предоставление государственных и муниципальных услуг физическим и юридическим лицам на территории городского округа город Арзамас Нижегородской области"  </t>
  </si>
  <si>
    <t xml:space="preserve">Муниципальная программа «Формирование современной городской среды городского округа город Арзамас Нижегородской области"  </t>
  </si>
  <si>
    <t xml:space="preserve">Отчет о финансировании муниципальных программ города Арзамаса в 2019 году 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</si>
</sst>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_-* #,##0.000_р_._-;\-* #,##0.000_р_._-;_-* &quot;-&quot;??_р_._-;_-@_-"/>
    <numFmt numFmtId="170" formatCode="#,##0.00_ ;\-#,##0.00\ "/>
    <numFmt numFmtId="171" formatCode="0.0000000000"/>
    <numFmt numFmtId="172" formatCode="0.000000000"/>
    <numFmt numFmtId="173" formatCode="0.000000000%"/>
    <numFmt numFmtId="174" formatCode="0.00000000%"/>
    <numFmt numFmtId="175" formatCode="0.0000000%"/>
    <numFmt numFmtId="176" formatCode="0.000000%"/>
    <numFmt numFmtId="177" formatCode="0.00000%"/>
    <numFmt numFmtId="178" formatCode="0.0000%"/>
    <numFmt numFmtId="179" formatCode="0.000%"/>
    <numFmt numFmtId="180" formatCode="0.0%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5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3" fillId="0" borderId="0" xfId="0" applyFont="1" applyAlignment="1">
      <alignment vertical="top"/>
    </xf>
    <xf numFmtId="0" fontId="43" fillId="0" borderId="10" xfId="0" applyFont="1" applyBorder="1" applyAlignment="1">
      <alignment/>
    </xf>
    <xf numFmtId="0" fontId="43" fillId="0" borderId="10" xfId="0" applyFont="1" applyBorder="1" applyAlignment="1">
      <alignment horizontal="center" vertical="top" wrapText="1"/>
    </xf>
    <xf numFmtId="0" fontId="43" fillId="0" borderId="10" xfId="0" applyFont="1" applyBorder="1" applyAlignment="1">
      <alignment vertical="top" wrapText="1"/>
    </xf>
    <xf numFmtId="43" fontId="44" fillId="0" borderId="10" xfId="60" applyFont="1" applyBorder="1" applyAlignment="1">
      <alignment horizontal="center"/>
    </xf>
    <xf numFmtId="10" fontId="44" fillId="0" borderId="10" xfId="0" applyNumberFormat="1" applyFont="1" applyBorder="1" applyAlignment="1">
      <alignment horizontal="center"/>
    </xf>
    <xf numFmtId="0" fontId="43" fillId="0" borderId="10" xfId="0" applyFont="1" applyBorder="1" applyAlignment="1">
      <alignment wrapText="1"/>
    </xf>
    <xf numFmtId="43" fontId="43" fillId="0" borderId="10" xfId="60" applyFont="1" applyBorder="1" applyAlignment="1">
      <alignment horizontal="center"/>
    </xf>
    <xf numFmtId="10" fontId="43" fillId="0" borderId="10" xfId="0" applyNumberFormat="1" applyFont="1" applyBorder="1" applyAlignment="1">
      <alignment horizontal="center"/>
    </xf>
    <xf numFmtId="0" fontId="44" fillId="0" borderId="10" xfId="0" applyFont="1" applyBorder="1" applyAlignment="1">
      <alignment/>
    </xf>
    <xf numFmtId="0" fontId="43" fillId="0" borderId="10" xfId="0" applyFont="1" applyBorder="1" applyAlignment="1">
      <alignment horizontal="center"/>
    </xf>
    <xf numFmtId="43" fontId="44" fillId="0" borderId="10" xfId="0" applyNumberFormat="1" applyFont="1" applyBorder="1" applyAlignment="1">
      <alignment/>
    </xf>
    <xf numFmtId="43" fontId="43" fillId="0" borderId="10" xfId="0" applyNumberFormat="1" applyFont="1" applyBorder="1" applyAlignment="1">
      <alignment/>
    </xf>
    <xf numFmtId="43" fontId="44" fillId="0" borderId="10" xfId="60" applyFont="1" applyBorder="1" applyAlignment="1">
      <alignment/>
    </xf>
    <xf numFmtId="43" fontId="43" fillId="0" borderId="10" xfId="60" applyFont="1" applyBorder="1" applyAlignment="1">
      <alignment/>
    </xf>
    <xf numFmtId="10" fontId="44" fillId="0" borderId="10" xfId="60" applyNumberFormat="1" applyFont="1" applyBorder="1" applyAlignment="1">
      <alignment horizontal="center"/>
    </xf>
    <xf numFmtId="10" fontId="43" fillId="0" borderId="10" xfId="60" applyNumberFormat="1" applyFont="1" applyBorder="1" applyAlignment="1">
      <alignment horizontal="center"/>
    </xf>
    <xf numFmtId="10" fontId="44" fillId="0" borderId="10" xfId="0" applyNumberFormat="1" applyFont="1" applyBorder="1" applyAlignment="1">
      <alignment/>
    </xf>
    <xf numFmtId="0" fontId="43" fillId="0" borderId="10" xfId="0" applyFont="1" applyBorder="1" applyAlignment="1">
      <alignment vertical="top"/>
    </xf>
    <xf numFmtId="0" fontId="43" fillId="0" borderId="10" xfId="0" applyFont="1" applyBorder="1" applyAlignment="1">
      <alignment horizontal="center" vertical="top"/>
    </xf>
    <xf numFmtId="43" fontId="44" fillId="0" borderId="10" xfId="60" applyNumberFormat="1" applyFont="1" applyBorder="1" applyAlignment="1">
      <alignment/>
    </xf>
    <xf numFmtId="43" fontId="43" fillId="0" borderId="10" xfId="60" applyNumberFormat="1" applyFont="1" applyBorder="1" applyAlignment="1">
      <alignment/>
    </xf>
    <xf numFmtId="43" fontId="44" fillId="0" borderId="10" xfId="60" applyNumberFormat="1" applyFont="1" applyBorder="1" applyAlignment="1">
      <alignment horizontal="center"/>
    </xf>
    <xf numFmtId="43" fontId="43" fillId="0" borderId="10" xfId="60" applyNumberFormat="1" applyFont="1" applyBorder="1" applyAlignment="1">
      <alignment horizontal="center"/>
    </xf>
    <xf numFmtId="0" fontId="43" fillId="0" borderId="10" xfId="0" applyFont="1" applyBorder="1" applyAlignment="1">
      <alignment horizontal="center" vertical="top" wrapText="1"/>
    </xf>
    <xf numFmtId="0" fontId="43" fillId="0" borderId="10" xfId="0" applyFont="1" applyBorder="1" applyAlignment="1">
      <alignment horizontal="center"/>
    </xf>
    <xf numFmtId="170" fontId="43" fillId="0" borderId="10" xfId="60" applyNumberFormat="1" applyFont="1" applyBorder="1" applyAlignment="1">
      <alignment horizontal="center"/>
    </xf>
    <xf numFmtId="10" fontId="43" fillId="0" borderId="10" xfId="0" applyNumberFormat="1" applyFont="1" applyBorder="1" applyAlignment="1">
      <alignment/>
    </xf>
    <xf numFmtId="2" fontId="43" fillId="0" borderId="10" xfId="60" applyNumberFormat="1" applyFont="1" applyBorder="1" applyAlignment="1">
      <alignment horizontal="center"/>
    </xf>
    <xf numFmtId="170" fontId="44" fillId="0" borderId="10" xfId="60" applyNumberFormat="1" applyFont="1" applyBorder="1" applyAlignment="1">
      <alignment horizontal="center"/>
    </xf>
    <xf numFmtId="43" fontId="45" fillId="0" borderId="10" xfId="60" applyFont="1" applyBorder="1" applyAlignment="1">
      <alignment horizontal="center"/>
    </xf>
    <xf numFmtId="43" fontId="43" fillId="0" borderId="0" xfId="0" applyNumberFormat="1" applyFont="1" applyBorder="1" applyAlignment="1">
      <alignment/>
    </xf>
    <xf numFmtId="0" fontId="43" fillId="0" borderId="0" xfId="0" applyFont="1" applyBorder="1" applyAlignment="1">
      <alignment/>
    </xf>
    <xf numFmtId="0" fontId="46" fillId="0" borderId="0" xfId="0" applyFont="1" applyAlignment="1">
      <alignment horizontal="center" wrapText="1"/>
    </xf>
    <xf numFmtId="0" fontId="43" fillId="0" borderId="10" xfId="0" applyFont="1" applyBorder="1" applyAlignment="1">
      <alignment horizontal="center" vertical="top" wrapText="1"/>
    </xf>
    <xf numFmtId="0" fontId="43" fillId="0" borderId="10" xfId="0" applyFont="1" applyBorder="1" applyAlignment="1">
      <alignment horizontal="center" vertical="top"/>
    </xf>
    <xf numFmtId="0" fontId="45" fillId="0" borderId="10" xfId="0" applyFont="1" applyBorder="1" applyAlignment="1">
      <alignment horizontal="center" vertical="top" wrapText="1"/>
    </xf>
    <xf numFmtId="0" fontId="43" fillId="0" borderId="10" xfId="0" applyFont="1" applyBorder="1" applyAlignment="1">
      <alignment horizontal="center"/>
    </xf>
    <xf numFmtId="0" fontId="47" fillId="0" borderId="10" xfId="0" applyFont="1" applyBorder="1" applyAlignment="1">
      <alignment horizontal="center" vertical="top" wrapText="1"/>
    </xf>
    <xf numFmtId="0" fontId="43" fillId="0" borderId="10" xfId="0" applyFont="1" applyBorder="1" applyAlignment="1">
      <alignment horizontal="center" wrapText="1"/>
    </xf>
    <xf numFmtId="0" fontId="45" fillId="0" borderId="10" xfId="0" applyFont="1" applyBorder="1" applyAlignment="1">
      <alignment horizontal="center" wrapText="1"/>
    </xf>
    <xf numFmtId="0" fontId="43" fillId="0" borderId="11" xfId="0" applyFont="1" applyBorder="1" applyAlignment="1">
      <alignment horizontal="center" wrapText="1"/>
    </xf>
    <xf numFmtId="0" fontId="43" fillId="0" borderId="12" xfId="0" applyFont="1" applyBorder="1" applyAlignment="1">
      <alignment horizontal="center" wrapText="1"/>
    </xf>
    <xf numFmtId="0" fontId="43" fillId="0" borderId="13" xfId="0" applyFont="1" applyBorder="1" applyAlignment="1">
      <alignment horizontal="center" wrapText="1"/>
    </xf>
    <xf numFmtId="0" fontId="43" fillId="0" borderId="14" xfId="0" applyFont="1" applyBorder="1" applyAlignment="1">
      <alignment horizontal="center" vertical="top" wrapText="1"/>
    </xf>
    <xf numFmtId="0" fontId="43" fillId="0" borderId="15" xfId="0" applyFont="1" applyBorder="1" applyAlignment="1">
      <alignment horizontal="center" vertical="top" wrapText="1"/>
    </xf>
    <xf numFmtId="0" fontId="43" fillId="0" borderId="16" xfId="0" applyFont="1" applyBorder="1" applyAlignment="1">
      <alignment horizontal="center" vertical="top" wrapText="1"/>
    </xf>
    <xf numFmtId="0" fontId="43" fillId="0" borderId="17" xfId="0" applyFont="1" applyBorder="1" applyAlignment="1">
      <alignment horizontal="center" vertical="top" wrapText="1"/>
    </xf>
    <xf numFmtId="0" fontId="43" fillId="0" borderId="18" xfId="0" applyFont="1" applyBorder="1" applyAlignment="1">
      <alignment horizontal="center" vertical="top" wrapText="1"/>
    </xf>
    <xf numFmtId="0" fontId="43" fillId="0" borderId="19" xfId="0" applyFont="1" applyBorder="1" applyAlignment="1">
      <alignment horizontal="center" vertical="top" wrapText="1"/>
    </xf>
    <xf numFmtId="0" fontId="43" fillId="0" borderId="11" xfId="0" applyFont="1" applyBorder="1" applyAlignment="1">
      <alignment horizontal="center" vertical="top"/>
    </xf>
    <xf numFmtId="0" fontId="43" fillId="0" borderId="12" xfId="0" applyFont="1" applyBorder="1" applyAlignment="1">
      <alignment horizontal="center" vertical="top"/>
    </xf>
    <xf numFmtId="0" fontId="43" fillId="0" borderId="13" xfId="0" applyFont="1" applyBorder="1" applyAlignment="1">
      <alignment horizontal="center" vertical="top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5915"/>
  <sheetViews>
    <sheetView view="pageBreakPreview" zoomScale="60" zoomScalePageLayoutView="0" workbookViewId="0" topLeftCell="A214">
      <selection activeCell="C234" sqref="C234"/>
    </sheetView>
  </sheetViews>
  <sheetFormatPr defaultColWidth="9.140625" defaultRowHeight="15"/>
  <cols>
    <col min="1" max="1" width="4.00390625" style="1" customWidth="1"/>
    <col min="2" max="2" width="17.57421875" style="1" customWidth="1"/>
    <col min="3" max="3" width="24.00390625" style="1" customWidth="1"/>
    <col min="4" max="4" width="28.140625" style="1" customWidth="1"/>
    <col min="5" max="5" width="17.7109375" style="1" customWidth="1"/>
    <col min="6" max="6" width="16.421875" style="1" customWidth="1"/>
    <col min="7" max="7" width="13.28125" style="1" customWidth="1"/>
    <col min="8" max="8" width="17.140625" style="1" customWidth="1"/>
    <col min="9" max="16384" width="9.140625" style="1" customWidth="1"/>
  </cols>
  <sheetData>
    <row r="2" spans="3:7" ht="42.75" customHeight="1">
      <c r="C2" s="35" t="s">
        <v>72</v>
      </c>
      <c r="D2" s="35"/>
      <c r="E2" s="35"/>
      <c r="F2" s="35"/>
      <c r="G2" s="35"/>
    </row>
    <row r="4" spans="1:8" ht="15" customHeight="1">
      <c r="A4" s="37" t="s">
        <v>0</v>
      </c>
      <c r="B4" s="37" t="s">
        <v>1</v>
      </c>
      <c r="C4" s="36" t="s">
        <v>2</v>
      </c>
      <c r="D4" s="36" t="s">
        <v>3</v>
      </c>
      <c r="E4" s="36" t="s">
        <v>4</v>
      </c>
      <c r="F4" s="36"/>
      <c r="G4" s="36" t="s">
        <v>5</v>
      </c>
      <c r="H4" s="36" t="s">
        <v>6</v>
      </c>
    </row>
    <row r="5" spans="1:8" ht="123.75" customHeight="1">
      <c r="A5" s="37"/>
      <c r="B5" s="37"/>
      <c r="C5" s="36"/>
      <c r="D5" s="36"/>
      <c r="E5" s="4" t="s">
        <v>15</v>
      </c>
      <c r="F5" s="5" t="s">
        <v>16</v>
      </c>
      <c r="G5" s="36"/>
      <c r="H5" s="36"/>
    </row>
    <row r="6" spans="1:8" ht="31.5" customHeight="1">
      <c r="A6" s="37">
        <v>1</v>
      </c>
      <c r="B6" s="36" t="s">
        <v>7</v>
      </c>
      <c r="C6" s="38" t="s">
        <v>8</v>
      </c>
      <c r="D6" s="3" t="s">
        <v>9</v>
      </c>
      <c r="E6" s="6">
        <v>12889.7</v>
      </c>
      <c r="F6" s="6">
        <v>12360.1</v>
      </c>
      <c r="G6" s="7">
        <f>F6/E6</f>
        <v>0.958912930479375</v>
      </c>
      <c r="H6" s="3"/>
    </row>
    <row r="7" spans="1:8" ht="15">
      <c r="A7" s="37"/>
      <c r="B7" s="36"/>
      <c r="C7" s="38"/>
      <c r="D7" s="8" t="s">
        <v>10</v>
      </c>
      <c r="E7" s="9">
        <v>12889.7</v>
      </c>
      <c r="F7" s="9">
        <v>12360.1</v>
      </c>
      <c r="G7" s="10">
        <f aca="true" t="shared" si="0" ref="G7:G27">F7/E7</f>
        <v>0.958912930479375</v>
      </c>
      <c r="H7" s="3"/>
    </row>
    <row r="8" spans="1:8" ht="30">
      <c r="A8" s="37"/>
      <c r="B8" s="36"/>
      <c r="C8" s="38"/>
      <c r="D8" s="8" t="s">
        <v>11</v>
      </c>
      <c r="E8" s="9"/>
      <c r="F8" s="9"/>
      <c r="G8" s="10"/>
      <c r="H8" s="3"/>
    </row>
    <row r="9" spans="1:8" ht="30">
      <c r="A9" s="37"/>
      <c r="B9" s="36"/>
      <c r="C9" s="38"/>
      <c r="D9" s="8" t="s">
        <v>12</v>
      </c>
      <c r="E9" s="9"/>
      <c r="F9" s="9"/>
      <c r="G9" s="10"/>
      <c r="H9" s="3"/>
    </row>
    <row r="10" spans="1:8" ht="18.75" customHeight="1">
      <c r="A10" s="37"/>
      <c r="B10" s="36"/>
      <c r="C10" s="38"/>
      <c r="D10" s="3" t="s">
        <v>13</v>
      </c>
      <c r="E10" s="9"/>
      <c r="F10" s="9"/>
      <c r="G10" s="10"/>
      <c r="H10" s="3"/>
    </row>
    <row r="11" spans="1:8" ht="15">
      <c r="A11" s="37">
        <v>2</v>
      </c>
      <c r="B11" s="36" t="s">
        <v>7</v>
      </c>
      <c r="C11" s="38" t="s">
        <v>14</v>
      </c>
      <c r="D11" s="11" t="s">
        <v>9</v>
      </c>
      <c r="E11" s="6">
        <f>SUM(E12:E15)</f>
        <v>102450.70000000001</v>
      </c>
      <c r="F11" s="6">
        <f>SUM(F12:F15)</f>
        <v>101805.9</v>
      </c>
      <c r="G11" s="7">
        <f t="shared" si="0"/>
        <v>0.9937062411481813</v>
      </c>
      <c r="H11" s="3"/>
    </row>
    <row r="12" spans="1:8" ht="15">
      <c r="A12" s="37"/>
      <c r="B12" s="36"/>
      <c r="C12" s="38"/>
      <c r="D12" s="8" t="s">
        <v>10</v>
      </c>
      <c r="E12" s="9">
        <f>E17+E22</f>
        <v>67309.3</v>
      </c>
      <c r="F12" s="9">
        <f>F17+F22</f>
        <v>66664.5</v>
      </c>
      <c r="G12" s="10">
        <f t="shared" si="0"/>
        <v>0.9904203431026618</v>
      </c>
      <c r="H12" s="3"/>
    </row>
    <row r="13" spans="1:8" ht="30">
      <c r="A13" s="37"/>
      <c r="B13" s="36"/>
      <c r="C13" s="38"/>
      <c r="D13" s="8" t="s">
        <v>11</v>
      </c>
      <c r="E13" s="9">
        <f>E18+E23</f>
        <v>35141.4</v>
      </c>
      <c r="F13" s="9">
        <f>F18+F23</f>
        <v>35141.4</v>
      </c>
      <c r="G13" s="10">
        <f t="shared" si="0"/>
        <v>1</v>
      </c>
      <c r="H13" s="3"/>
    </row>
    <row r="14" spans="1:8" ht="30">
      <c r="A14" s="37"/>
      <c r="B14" s="36"/>
      <c r="C14" s="38"/>
      <c r="D14" s="8" t="s">
        <v>12</v>
      </c>
      <c r="E14" s="9"/>
      <c r="F14" s="9"/>
      <c r="G14" s="10"/>
      <c r="H14" s="3"/>
    </row>
    <row r="15" spans="1:8" ht="15">
      <c r="A15" s="37"/>
      <c r="B15" s="36"/>
      <c r="C15" s="38"/>
      <c r="D15" s="3" t="s">
        <v>13</v>
      </c>
      <c r="E15" s="9"/>
      <c r="F15" s="9"/>
      <c r="G15" s="10"/>
      <c r="H15" s="3"/>
    </row>
    <row r="16" spans="1:8" ht="15">
      <c r="A16" s="39"/>
      <c r="B16" s="37" t="s">
        <v>17</v>
      </c>
      <c r="C16" s="36" t="s">
        <v>18</v>
      </c>
      <c r="D16" s="11" t="s">
        <v>9</v>
      </c>
      <c r="E16" s="6">
        <f>SUM(E17+E18)</f>
        <v>101159</v>
      </c>
      <c r="F16" s="6">
        <f>SUM(F17+F18)</f>
        <v>100516.4</v>
      </c>
      <c r="G16" s="7">
        <f t="shared" si="0"/>
        <v>0.9936476240374064</v>
      </c>
      <c r="H16" s="3"/>
    </row>
    <row r="17" spans="1:8" ht="15">
      <c r="A17" s="39"/>
      <c r="B17" s="37"/>
      <c r="C17" s="36"/>
      <c r="D17" s="8" t="s">
        <v>10</v>
      </c>
      <c r="E17" s="9">
        <v>66017.6</v>
      </c>
      <c r="F17" s="9">
        <v>65375</v>
      </c>
      <c r="G17" s="10">
        <f t="shared" si="0"/>
        <v>0.9902662320350936</v>
      </c>
      <c r="H17" s="3"/>
    </row>
    <row r="18" spans="1:8" ht="30">
      <c r="A18" s="39"/>
      <c r="B18" s="37"/>
      <c r="C18" s="36"/>
      <c r="D18" s="8" t="s">
        <v>11</v>
      </c>
      <c r="E18" s="9">
        <v>35141.4</v>
      </c>
      <c r="F18" s="9">
        <v>35141.4</v>
      </c>
      <c r="G18" s="10">
        <f t="shared" si="0"/>
        <v>1</v>
      </c>
      <c r="H18" s="3"/>
    </row>
    <row r="19" spans="1:8" ht="30">
      <c r="A19" s="39"/>
      <c r="B19" s="37"/>
      <c r="C19" s="36"/>
      <c r="D19" s="8" t="s">
        <v>12</v>
      </c>
      <c r="E19" s="9"/>
      <c r="F19" s="9"/>
      <c r="G19" s="10"/>
      <c r="H19" s="3"/>
    </row>
    <row r="20" spans="1:8" ht="15">
      <c r="A20" s="39"/>
      <c r="B20" s="37"/>
      <c r="C20" s="36"/>
      <c r="D20" s="3" t="s">
        <v>13</v>
      </c>
      <c r="E20" s="9"/>
      <c r="F20" s="9"/>
      <c r="G20" s="10"/>
      <c r="H20" s="3"/>
    </row>
    <row r="21" spans="1:8" ht="15">
      <c r="A21" s="39"/>
      <c r="B21" s="37" t="s">
        <v>19</v>
      </c>
      <c r="C21" s="36" t="s">
        <v>20</v>
      </c>
      <c r="D21" s="11" t="s">
        <v>9</v>
      </c>
      <c r="E21" s="6">
        <f>SUM(E22:E25)</f>
        <v>1291.7</v>
      </c>
      <c r="F21" s="6">
        <f>SUM(F22:F25)</f>
        <v>1289.5</v>
      </c>
      <c r="G21" s="7">
        <f t="shared" si="0"/>
        <v>0.9982968181466284</v>
      </c>
      <c r="H21" s="3"/>
    </row>
    <row r="22" spans="1:8" ht="15">
      <c r="A22" s="39"/>
      <c r="B22" s="37"/>
      <c r="C22" s="36"/>
      <c r="D22" s="8" t="s">
        <v>10</v>
      </c>
      <c r="E22" s="9">
        <v>1291.7</v>
      </c>
      <c r="F22" s="9">
        <v>1289.5</v>
      </c>
      <c r="G22" s="10">
        <f t="shared" si="0"/>
        <v>0.9982968181466284</v>
      </c>
      <c r="H22" s="3"/>
    </row>
    <row r="23" spans="1:8" ht="30">
      <c r="A23" s="39"/>
      <c r="B23" s="37"/>
      <c r="C23" s="36"/>
      <c r="D23" s="8" t="s">
        <v>11</v>
      </c>
      <c r="E23" s="9"/>
      <c r="F23" s="9"/>
      <c r="G23" s="10"/>
      <c r="H23" s="3"/>
    </row>
    <row r="24" spans="1:8" ht="30">
      <c r="A24" s="39"/>
      <c r="B24" s="37"/>
      <c r="C24" s="36"/>
      <c r="D24" s="8" t="s">
        <v>12</v>
      </c>
      <c r="E24" s="9"/>
      <c r="F24" s="9"/>
      <c r="G24" s="10"/>
      <c r="H24" s="3"/>
    </row>
    <row r="25" spans="1:8" ht="15">
      <c r="A25" s="39"/>
      <c r="B25" s="37"/>
      <c r="C25" s="36"/>
      <c r="D25" s="3" t="s">
        <v>13</v>
      </c>
      <c r="E25" s="9"/>
      <c r="F25" s="9"/>
      <c r="G25" s="10"/>
      <c r="H25" s="3"/>
    </row>
    <row r="26" spans="1:8" ht="15">
      <c r="A26" s="37">
        <v>3</v>
      </c>
      <c r="B26" s="36" t="s">
        <v>7</v>
      </c>
      <c r="C26" s="38" t="s">
        <v>21</v>
      </c>
      <c r="D26" s="11" t="s">
        <v>9</v>
      </c>
      <c r="E26" s="6">
        <f>SUM(E27:E30)</f>
        <v>49758.2</v>
      </c>
      <c r="F26" s="6">
        <f>SUM(F27:F30)</f>
        <v>49403.9</v>
      </c>
      <c r="G26" s="7">
        <f t="shared" si="0"/>
        <v>0.9928795655791408</v>
      </c>
      <c r="H26" s="3"/>
    </row>
    <row r="27" spans="1:8" ht="15">
      <c r="A27" s="37"/>
      <c r="B27" s="36"/>
      <c r="C27" s="38"/>
      <c r="D27" s="8" t="s">
        <v>10</v>
      </c>
      <c r="E27" s="9">
        <v>49758.2</v>
      </c>
      <c r="F27" s="9">
        <v>49403.9</v>
      </c>
      <c r="G27" s="10">
        <f t="shared" si="0"/>
        <v>0.9928795655791408</v>
      </c>
      <c r="H27" s="3"/>
    </row>
    <row r="28" spans="1:8" ht="30">
      <c r="A28" s="37"/>
      <c r="B28" s="36"/>
      <c r="C28" s="38"/>
      <c r="D28" s="8" t="s">
        <v>11</v>
      </c>
      <c r="E28" s="9"/>
      <c r="F28" s="9"/>
      <c r="G28" s="12"/>
      <c r="H28" s="3"/>
    </row>
    <row r="29" spans="1:8" ht="30">
      <c r="A29" s="37"/>
      <c r="B29" s="36"/>
      <c r="C29" s="38"/>
      <c r="D29" s="8" t="s">
        <v>12</v>
      </c>
      <c r="E29" s="9"/>
      <c r="F29" s="9"/>
      <c r="G29" s="12"/>
      <c r="H29" s="3"/>
    </row>
    <row r="30" spans="1:8" ht="15">
      <c r="A30" s="37"/>
      <c r="B30" s="36"/>
      <c r="C30" s="38"/>
      <c r="D30" s="3" t="s">
        <v>13</v>
      </c>
      <c r="E30" s="9"/>
      <c r="F30" s="9"/>
      <c r="G30" s="12"/>
      <c r="H30" s="3"/>
    </row>
    <row r="31" spans="1:8" ht="30" customHeight="1">
      <c r="A31" s="37">
        <v>4</v>
      </c>
      <c r="B31" s="36" t="s">
        <v>7</v>
      </c>
      <c r="C31" s="38" t="s">
        <v>22</v>
      </c>
      <c r="D31" s="11" t="s">
        <v>9</v>
      </c>
      <c r="E31" s="9"/>
      <c r="F31" s="9"/>
      <c r="G31" s="12"/>
      <c r="H31" s="3"/>
    </row>
    <row r="32" spans="1:8" ht="15">
      <c r="A32" s="37"/>
      <c r="B32" s="36"/>
      <c r="C32" s="38"/>
      <c r="D32" s="8" t="s">
        <v>10</v>
      </c>
      <c r="E32" s="9"/>
      <c r="F32" s="9"/>
      <c r="G32" s="12"/>
      <c r="H32" s="3"/>
    </row>
    <row r="33" spans="1:8" ht="30">
      <c r="A33" s="37"/>
      <c r="B33" s="36"/>
      <c r="C33" s="38"/>
      <c r="D33" s="8" t="s">
        <v>11</v>
      </c>
      <c r="E33" s="9"/>
      <c r="F33" s="9"/>
      <c r="G33" s="12"/>
      <c r="H33" s="3"/>
    </row>
    <row r="34" spans="1:8" ht="30">
      <c r="A34" s="37"/>
      <c r="B34" s="36"/>
      <c r="C34" s="38"/>
      <c r="D34" s="8" t="s">
        <v>12</v>
      </c>
      <c r="E34" s="9"/>
      <c r="F34" s="9"/>
      <c r="G34" s="12"/>
      <c r="H34" s="3"/>
    </row>
    <row r="35" spans="1:8" ht="18.75" customHeight="1">
      <c r="A35" s="37"/>
      <c r="B35" s="36"/>
      <c r="C35" s="38"/>
      <c r="D35" s="3" t="s">
        <v>13</v>
      </c>
      <c r="E35" s="9"/>
      <c r="F35" s="9"/>
      <c r="G35" s="12"/>
      <c r="H35" s="3"/>
    </row>
    <row r="36" spans="1:8" ht="42" customHeight="1">
      <c r="A36" s="37">
        <v>5</v>
      </c>
      <c r="B36" s="36" t="s">
        <v>7</v>
      </c>
      <c r="C36" s="38" t="s">
        <v>23</v>
      </c>
      <c r="D36" s="11" t="s">
        <v>9</v>
      </c>
      <c r="E36" s="6">
        <f>SUM(E37:E40)</f>
        <v>17071.7</v>
      </c>
      <c r="F36" s="6">
        <f>SUM(F37:F40)</f>
        <v>4532.06</v>
      </c>
      <c r="G36" s="7">
        <f>F36/E36</f>
        <v>0.26547209709636416</v>
      </c>
      <c r="H36" s="3"/>
    </row>
    <row r="37" spans="1:8" ht="15">
      <c r="A37" s="37"/>
      <c r="B37" s="36"/>
      <c r="C37" s="38"/>
      <c r="D37" s="8" t="s">
        <v>10</v>
      </c>
      <c r="E37" s="9">
        <f>E42+E47+E52+E57+E62</f>
        <v>15022.26</v>
      </c>
      <c r="F37" s="9">
        <f>F42+F47+F52+F57+F62</f>
        <v>2512.1099999999997</v>
      </c>
      <c r="G37" s="10">
        <f aca="true" t="shared" si="1" ref="G37:G62">F37/E37</f>
        <v>0.16722583685810255</v>
      </c>
      <c r="H37" s="3"/>
    </row>
    <row r="38" spans="1:8" ht="30">
      <c r="A38" s="37"/>
      <c r="B38" s="36"/>
      <c r="C38" s="38"/>
      <c r="D38" s="8" t="s">
        <v>11</v>
      </c>
      <c r="E38" s="9">
        <f>E43+E48+E53+E58+E63</f>
        <v>1659.63</v>
      </c>
      <c r="F38" s="9">
        <f>F43+F48+F53+F58+F63</f>
        <v>1630.14</v>
      </c>
      <c r="G38" s="10">
        <f t="shared" si="1"/>
        <v>0.9822309791941577</v>
      </c>
      <c r="H38" s="3"/>
    </row>
    <row r="39" spans="1:8" ht="30">
      <c r="A39" s="37"/>
      <c r="B39" s="36"/>
      <c r="C39" s="38"/>
      <c r="D39" s="8" t="s">
        <v>12</v>
      </c>
      <c r="E39" s="9">
        <f>E44+E49+E59+E54</f>
        <v>389.81</v>
      </c>
      <c r="F39" s="9">
        <f>F44+F49+F59+F54</f>
        <v>389.81</v>
      </c>
      <c r="G39" s="10">
        <f t="shared" si="1"/>
        <v>1</v>
      </c>
      <c r="H39" s="3"/>
    </row>
    <row r="40" spans="1:8" ht="15">
      <c r="A40" s="37"/>
      <c r="B40" s="36"/>
      <c r="C40" s="38"/>
      <c r="D40" s="3" t="s">
        <v>13</v>
      </c>
      <c r="E40" s="9"/>
      <c r="F40" s="9"/>
      <c r="G40" s="10"/>
      <c r="H40" s="3"/>
    </row>
    <row r="41" spans="1:8" ht="26.25" customHeight="1">
      <c r="A41" s="39"/>
      <c r="B41" s="37" t="s">
        <v>17</v>
      </c>
      <c r="C41" s="38" t="s">
        <v>24</v>
      </c>
      <c r="D41" s="11" t="s">
        <v>9</v>
      </c>
      <c r="E41" s="6">
        <f>SUM(E42:E45)</f>
        <v>2745.3</v>
      </c>
      <c r="F41" s="6">
        <f>SUM(F42:F45)</f>
        <v>2684.54</v>
      </c>
      <c r="G41" s="7">
        <f t="shared" si="1"/>
        <v>0.9778676283102028</v>
      </c>
      <c r="H41" s="3"/>
    </row>
    <row r="42" spans="1:8" ht="15">
      <c r="A42" s="39"/>
      <c r="B42" s="37"/>
      <c r="C42" s="38"/>
      <c r="D42" s="8" t="s">
        <v>10</v>
      </c>
      <c r="E42" s="9">
        <v>1372.65</v>
      </c>
      <c r="F42" s="9">
        <v>1341.38</v>
      </c>
      <c r="G42" s="10">
        <f t="shared" si="1"/>
        <v>0.9772192474410811</v>
      </c>
      <c r="H42" s="3"/>
    </row>
    <row r="43" spans="1:8" ht="30">
      <c r="A43" s="39"/>
      <c r="B43" s="37"/>
      <c r="C43" s="38"/>
      <c r="D43" s="8" t="s">
        <v>11</v>
      </c>
      <c r="E43" s="9">
        <v>1372.65</v>
      </c>
      <c r="F43" s="9">
        <v>1343.16</v>
      </c>
      <c r="G43" s="10">
        <f t="shared" si="1"/>
        <v>0.9785160091793247</v>
      </c>
      <c r="H43" s="3"/>
    </row>
    <row r="44" spans="1:8" ht="30">
      <c r="A44" s="39"/>
      <c r="B44" s="37"/>
      <c r="C44" s="38"/>
      <c r="D44" s="8" t="s">
        <v>12</v>
      </c>
      <c r="E44" s="9"/>
      <c r="F44" s="9"/>
      <c r="G44" s="10"/>
      <c r="H44" s="3"/>
    </row>
    <row r="45" spans="1:8" ht="15">
      <c r="A45" s="39"/>
      <c r="B45" s="37"/>
      <c r="C45" s="38"/>
      <c r="D45" s="3" t="s">
        <v>13</v>
      </c>
      <c r="E45" s="9"/>
      <c r="F45" s="9"/>
      <c r="G45" s="10"/>
      <c r="H45" s="3"/>
    </row>
    <row r="46" spans="1:8" ht="15">
      <c r="A46" s="39"/>
      <c r="B46" s="37" t="s">
        <v>19</v>
      </c>
      <c r="C46" s="40" t="s">
        <v>25</v>
      </c>
      <c r="D46" s="11" t="s">
        <v>9</v>
      </c>
      <c r="E46" s="6">
        <f>SUM(E47:E50)</f>
        <v>1586.84</v>
      </c>
      <c r="F46" s="6">
        <f>SUM(F47:F50)</f>
        <v>1496.82</v>
      </c>
      <c r="G46" s="7">
        <f t="shared" si="1"/>
        <v>0.9432709031786444</v>
      </c>
      <c r="H46" s="3"/>
    </row>
    <row r="47" spans="1:8" ht="15">
      <c r="A47" s="39"/>
      <c r="B47" s="37"/>
      <c r="C47" s="40"/>
      <c r="D47" s="8" t="s">
        <v>10</v>
      </c>
      <c r="E47" s="9">
        <v>910.05</v>
      </c>
      <c r="F47" s="9">
        <v>820.03</v>
      </c>
      <c r="G47" s="10">
        <f t="shared" si="1"/>
        <v>0.9010823581121916</v>
      </c>
      <c r="H47" s="3"/>
    </row>
    <row r="48" spans="1:8" ht="30">
      <c r="A48" s="39"/>
      <c r="B48" s="37"/>
      <c r="C48" s="40"/>
      <c r="D48" s="8" t="s">
        <v>11</v>
      </c>
      <c r="E48" s="9">
        <v>286.98</v>
      </c>
      <c r="F48" s="9">
        <v>286.98</v>
      </c>
      <c r="G48" s="10">
        <f t="shared" si="1"/>
        <v>1</v>
      </c>
      <c r="H48" s="3"/>
    </row>
    <row r="49" spans="1:8" ht="30">
      <c r="A49" s="39"/>
      <c r="B49" s="37"/>
      <c r="C49" s="40"/>
      <c r="D49" s="8" t="s">
        <v>12</v>
      </c>
      <c r="E49" s="9">
        <v>389.81</v>
      </c>
      <c r="F49" s="9">
        <v>389.81</v>
      </c>
      <c r="G49" s="10">
        <f t="shared" si="1"/>
        <v>1</v>
      </c>
      <c r="H49" s="3"/>
    </row>
    <row r="50" spans="1:8" ht="15">
      <c r="A50" s="39"/>
      <c r="B50" s="37"/>
      <c r="C50" s="40"/>
      <c r="D50" s="3" t="s">
        <v>13</v>
      </c>
      <c r="E50" s="9"/>
      <c r="F50" s="9"/>
      <c r="G50" s="10"/>
      <c r="H50" s="3"/>
    </row>
    <row r="51" spans="1:8" ht="21.75" customHeight="1">
      <c r="A51" s="39"/>
      <c r="B51" s="37" t="s">
        <v>26</v>
      </c>
      <c r="C51" s="40" t="s">
        <v>27</v>
      </c>
      <c r="D51" s="11" t="s">
        <v>9</v>
      </c>
      <c r="E51" s="6">
        <f>SUM(E52:E55)</f>
        <v>120.4</v>
      </c>
      <c r="F51" s="6">
        <f>SUM(F52:F55)</f>
        <v>39.85</v>
      </c>
      <c r="G51" s="7">
        <f t="shared" si="1"/>
        <v>0.33098006644518274</v>
      </c>
      <c r="H51" s="3"/>
    </row>
    <row r="52" spans="1:8" ht="15">
      <c r="A52" s="39"/>
      <c r="B52" s="37"/>
      <c r="C52" s="40"/>
      <c r="D52" s="8" t="s">
        <v>10</v>
      </c>
      <c r="E52" s="9">
        <v>120.4</v>
      </c>
      <c r="F52" s="9">
        <v>39.85</v>
      </c>
      <c r="G52" s="10">
        <f t="shared" si="1"/>
        <v>0.33098006644518274</v>
      </c>
      <c r="H52" s="3"/>
    </row>
    <row r="53" spans="1:8" ht="30">
      <c r="A53" s="39"/>
      <c r="B53" s="37"/>
      <c r="C53" s="40"/>
      <c r="D53" s="8" t="s">
        <v>11</v>
      </c>
      <c r="E53" s="9"/>
      <c r="F53" s="9"/>
      <c r="G53" s="10"/>
      <c r="H53" s="3"/>
    </row>
    <row r="54" spans="1:8" ht="30">
      <c r="A54" s="39"/>
      <c r="B54" s="37"/>
      <c r="C54" s="40"/>
      <c r="D54" s="8" t="s">
        <v>12</v>
      </c>
      <c r="E54" s="9"/>
      <c r="F54" s="9"/>
      <c r="G54" s="10"/>
      <c r="H54" s="3"/>
    </row>
    <row r="55" spans="1:8" ht="15">
      <c r="A55" s="39"/>
      <c r="B55" s="37"/>
      <c r="C55" s="40"/>
      <c r="D55" s="3" t="s">
        <v>13</v>
      </c>
      <c r="E55" s="9"/>
      <c r="F55" s="9"/>
      <c r="G55" s="10"/>
      <c r="H55" s="3"/>
    </row>
    <row r="56" spans="1:8" ht="15">
      <c r="A56" s="39"/>
      <c r="B56" s="37" t="s">
        <v>28</v>
      </c>
      <c r="C56" s="36" t="s">
        <v>29</v>
      </c>
      <c r="D56" s="11" t="s">
        <v>9</v>
      </c>
      <c r="E56" s="6">
        <f>SUM(E57:E60)</f>
        <v>158.22</v>
      </c>
      <c r="F56" s="6">
        <f>SUM(F57:F60)</f>
        <v>158.22</v>
      </c>
      <c r="G56" s="7">
        <f t="shared" si="1"/>
        <v>1</v>
      </c>
      <c r="H56" s="3"/>
    </row>
    <row r="57" spans="1:8" ht="15">
      <c r="A57" s="39"/>
      <c r="B57" s="37"/>
      <c r="C57" s="36"/>
      <c r="D57" s="8" t="s">
        <v>10</v>
      </c>
      <c r="E57" s="9">
        <v>158.22</v>
      </c>
      <c r="F57" s="9">
        <v>158.22</v>
      </c>
      <c r="G57" s="10">
        <f t="shared" si="1"/>
        <v>1</v>
      </c>
      <c r="H57" s="3"/>
    </row>
    <row r="58" spans="1:8" ht="30">
      <c r="A58" s="39"/>
      <c r="B58" s="37"/>
      <c r="C58" s="36"/>
      <c r="D58" s="8" t="s">
        <v>11</v>
      </c>
      <c r="E58" s="9"/>
      <c r="F58" s="9"/>
      <c r="G58" s="10"/>
      <c r="H58" s="3"/>
    </row>
    <row r="59" spans="1:8" ht="30">
      <c r="A59" s="39"/>
      <c r="B59" s="37"/>
      <c r="C59" s="36"/>
      <c r="D59" s="8" t="s">
        <v>12</v>
      </c>
      <c r="E59" s="9"/>
      <c r="F59" s="9"/>
      <c r="G59" s="10"/>
      <c r="H59" s="3"/>
    </row>
    <row r="60" spans="1:8" ht="15">
      <c r="A60" s="39"/>
      <c r="B60" s="37"/>
      <c r="C60" s="36"/>
      <c r="D60" s="3" t="s">
        <v>13</v>
      </c>
      <c r="E60" s="9"/>
      <c r="F60" s="9"/>
      <c r="G60" s="10"/>
      <c r="H60" s="3"/>
    </row>
    <row r="61" spans="1:8" ht="126.75" customHeight="1">
      <c r="A61" s="39"/>
      <c r="B61" s="37" t="s">
        <v>30</v>
      </c>
      <c r="C61" s="41" t="s">
        <v>31</v>
      </c>
      <c r="D61" s="11" t="s">
        <v>9</v>
      </c>
      <c r="E61" s="6">
        <f>SUM(E62:E65)</f>
        <v>12460.94</v>
      </c>
      <c r="F61" s="6">
        <f>SUM(F62:F65)</f>
        <v>152.63</v>
      </c>
      <c r="G61" s="7">
        <f t="shared" si="1"/>
        <v>0.012248674658573109</v>
      </c>
      <c r="H61" s="3"/>
    </row>
    <row r="62" spans="1:8" ht="15">
      <c r="A62" s="39"/>
      <c r="B62" s="37"/>
      <c r="C62" s="41"/>
      <c r="D62" s="8" t="s">
        <v>10</v>
      </c>
      <c r="E62" s="9">
        <v>12460.94</v>
      </c>
      <c r="F62" s="9">
        <v>152.63</v>
      </c>
      <c r="G62" s="10">
        <f t="shared" si="1"/>
        <v>0.012248674658573109</v>
      </c>
      <c r="H62" s="3"/>
    </row>
    <row r="63" spans="1:8" ht="30">
      <c r="A63" s="39"/>
      <c r="B63" s="37"/>
      <c r="C63" s="41"/>
      <c r="D63" s="8" t="s">
        <v>11</v>
      </c>
      <c r="E63" s="9"/>
      <c r="F63" s="9"/>
      <c r="G63" s="12"/>
      <c r="H63" s="3"/>
    </row>
    <row r="64" spans="1:8" ht="30">
      <c r="A64" s="39"/>
      <c r="B64" s="37"/>
      <c r="C64" s="41"/>
      <c r="D64" s="8" t="s">
        <v>12</v>
      </c>
      <c r="E64" s="9"/>
      <c r="F64" s="9"/>
      <c r="G64" s="12"/>
      <c r="H64" s="3"/>
    </row>
    <row r="65" spans="1:8" ht="15">
      <c r="A65" s="39"/>
      <c r="B65" s="37"/>
      <c r="C65" s="41"/>
      <c r="D65" s="3" t="s">
        <v>13</v>
      </c>
      <c r="E65" s="9"/>
      <c r="F65" s="9"/>
      <c r="G65" s="12"/>
      <c r="H65" s="3"/>
    </row>
    <row r="66" spans="1:8" ht="98.25" customHeight="1">
      <c r="A66" s="37">
        <v>6</v>
      </c>
      <c r="B66" s="36" t="s">
        <v>7</v>
      </c>
      <c r="C66" s="38" t="s">
        <v>32</v>
      </c>
      <c r="D66" s="11" t="s">
        <v>9</v>
      </c>
      <c r="E66" s="9"/>
      <c r="F66" s="9"/>
      <c r="G66" s="12"/>
      <c r="H66" s="3"/>
    </row>
    <row r="67" spans="1:8" ht="15">
      <c r="A67" s="37"/>
      <c r="B67" s="36"/>
      <c r="C67" s="38"/>
      <c r="D67" s="8" t="s">
        <v>10</v>
      </c>
      <c r="E67" s="9"/>
      <c r="F67" s="9"/>
      <c r="G67" s="12"/>
      <c r="H67" s="3"/>
    </row>
    <row r="68" spans="1:8" ht="30">
      <c r="A68" s="37"/>
      <c r="B68" s="36"/>
      <c r="C68" s="38"/>
      <c r="D68" s="8" t="s">
        <v>11</v>
      </c>
      <c r="E68" s="9"/>
      <c r="F68" s="9"/>
      <c r="G68" s="12"/>
      <c r="H68" s="3"/>
    </row>
    <row r="69" spans="1:8" ht="30">
      <c r="A69" s="37"/>
      <c r="B69" s="36"/>
      <c r="C69" s="38"/>
      <c r="D69" s="8" t="s">
        <v>12</v>
      </c>
      <c r="E69" s="9"/>
      <c r="F69" s="9"/>
      <c r="G69" s="12"/>
      <c r="H69" s="3"/>
    </row>
    <row r="70" spans="1:8" ht="15">
      <c r="A70" s="37"/>
      <c r="B70" s="36"/>
      <c r="C70" s="38"/>
      <c r="D70" s="3" t="s">
        <v>13</v>
      </c>
      <c r="E70" s="9"/>
      <c r="F70" s="9"/>
      <c r="G70" s="12"/>
      <c r="H70" s="3"/>
    </row>
    <row r="71" spans="1:8" ht="15">
      <c r="A71" s="3"/>
      <c r="B71" s="3"/>
      <c r="C71" s="3"/>
      <c r="D71" s="3"/>
      <c r="E71" s="9"/>
      <c r="F71" s="9"/>
      <c r="G71" s="12"/>
      <c r="H71" s="3"/>
    </row>
    <row r="72" spans="1:8" ht="35.25" customHeight="1">
      <c r="A72" s="37">
        <v>7</v>
      </c>
      <c r="B72" s="36" t="s">
        <v>7</v>
      </c>
      <c r="C72" s="42" t="s">
        <v>33</v>
      </c>
      <c r="D72" s="11" t="s">
        <v>9</v>
      </c>
      <c r="E72" s="9"/>
      <c r="F72" s="9"/>
      <c r="G72" s="12"/>
      <c r="H72" s="3"/>
    </row>
    <row r="73" spans="1:8" ht="15" customHeight="1">
      <c r="A73" s="37"/>
      <c r="B73" s="36"/>
      <c r="C73" s="42"/>
      <c r="D73" s="8" t="s">
        <v>10</v>
      </c>
      <c r="E73" s="9"/>
      <c r="F73" s="9"/>
      <c r="G73" s="12"/>
      <c r="H73" s="3"/>
    </row>
    <row r="74" spans="1:8" ht="15" customHeight="1">
      <c r="A74" s="37"/>
      <c r="B74" s="36"/>
      <c r="C74" s="42"/>
      <c r="D74" s="8" t="s">
        <v>11</v>
      </c>
      <c r="E74" s="9"/>
      <c r="F74" s="9"/>
      <c r="G74" s="12"/>
      <c r="H74" s="3"/>
    </row>
    <row r="75" spans="1:8" ht="30">
      <c r="A75" s="37"/>
      <c r="B75" s="36"/>
      <c r="C75" s="42"/>
      <c r="D75" s="8" t="s">
        <v>12</v>
      </c>
      <c r="E75" s="9"/>
      <c r="F75" s="9"/>
      <c r="G75" s="12"/>
      <c r="H75" s="3"/>
    </row>
    <row r="76" spans="1:8" ht="15">
      <c r="A76" s="37"/>
      <c r="B76" s="36"/>
      <c r="C76" s="42"/>
      <c r="D76" s="3" t="s">
        <v>13</v>
      </c>
      <c r="E76" s="9"/>
      <c r="F76" s="9"/>
      <c r="G76" s="12"/>
      <c r="H76" s="3"/>
    </row>
    <row r="77" spans="1:8" ht="55.5" customHeight="1">
      <c r="A77" s="37">
        <v>8</v>
      </c>
      <c r="B77" s="36" t="s">
        <v>7</v>
      </c>
      <c r="C77" s="38" t="s">
        <v>34</v>
      </c>
      <c r="D77" s="11" t="s">
        <v>9</v>
      </c>
      <c r="E77" s="6">
        <f>E82+E87</f>
        <v>140</v>
      </c>
      <c r="F77" s="6">
        <f>F82+F87</f>
        <v>140</v>
      </c>
      <c r="G77" s="7">
        <f>F77/E77</f>
        <v>1</v>
      </c>
      <c r="H77" s="3"/>
    </row>
    <row r="78" spans="1:8" ht="15">
      <c r="A78" s="37"/>
      <c r="B78" s="36"/>
      <c r="C78" s="38"/>
      <c r="D78" s="8" t="s">
        <v>10</v>
      </c>
      <c r="E78" s="9">
        <f>E83+E88</f>
        <v>140</v>
      </c>
      <c r="F78" s="9">
        <f>F83+F88</f>
        <v>140</v>
      </c>
      <c r="G78" s="10">
        <f>F78/E78</f>
        <v>1</v>
      </c>
      <c r="H78" s="3"/>
    </row>
    <row r="79" spans="1:8" ht="30">
      <c r="A79" s="37"/>
      <c r="B79" s="36"/>
      <c r="C79" s="38"/>
      <c r="D79" s="8" t="s">
        <v>11</v>
      </c>
      <c r="E79" s="9"/>
      <c r="F79" s="9"/>
      <c r="G79" s="10"/>
      <c r="H79" s="3"/>
    </row>
    <row r="80" spans="1:8" ht="30">
      <c r="A80" s="37"/>
      <c r="B80" s="36"/>
      <c r="C80" s="38"/>
      <c r="D80" s="8" t="s">
        <v>12</v>
      </c>
      <c r="E80" s="9"/>
      <c r="F80" s="9"/>
      <c r="G80" s="10"/>
      <c r="H80" s="3"/>
    </row>
    <row r="81" spans="1:8" ht="15">
      <c r="A81" s="37"/>
      <c r="B81" s="36"/>
      <c r="C81" s="38"/>
      <c r="D81" s="3" t="s">
        <v>13</v>
      </c>
      <c r="E81" s="9"/>
      <c r="F81" s="9"/>
      <c r="G81" s="10"/>
      <c r="H81" s="3"/>
    </row>
    <row r="82" spans="1:8" ht="15">
      <c r="A82" s="37"/>
      <c r="B82" s="37" t="s">
        <v>17</v>
      </c>
      <c r="C82" s="36" t="s">
        <v>35</v>
      </c>
      <c r="D82" s="11" t="s">
        <v>9</v>
      </c>
      <c r="E82" s="6">
        <f>SUM(E83:E86)</f>
        <v>140</v>
      </c>
      <c r="F82" s="6">
        <f>SUM(F83:F86)</f>
        <v>140</v>
      </c>
      <c r="G82" s="7">
        <f>F82/E82</f>
        <v>1</v>
      </c>
      <c r="H82" s="3"/>
    </row>
    <row r="83" spans="1:8" ht="15">
      <c r="A83" s="37"/>
      <c r="B83" s="37"/>
      <c r="C83" s="36"/>
      <c r="D83" s="8" t="s">
        <v>10</v>
      </c>
      <c r="E83" s="9">
        <v>140</v>
      </c>
      <c r="F83" s="9">
        <v>140</v>
      </c>
      <c r="G83" s="10">
        <f>F83/E83</f>
        <v>1</v>
      </c>
      <c r="H83" s="3"/>
    </row>
    <row r="84" spans="1:8" ht="30">
      <c r="A84" s="37"/>
      <c r="B84" s="37"/>
      <c r="C84" s="36"/>
      <c r="D84" s="8" t="s">
        <v>11</v>
      </c>
      <c r="E84" s="9"/>
      <c r="F84" s="9"/>
      <c r="G84" s="10"/>
      <c r="H84" s="3"/>
    </row>
    <row r="85" spans="1:8" ht="30">
      <c r="A85" s="37"/>
      <c r="B85" s="37"/>
      <c r="C85" s="36"/>
      <c r="D85" s="8" t="s">
        <v>12</v>
      </c>
      <c r="E85" s="9"/>
      <c r="F85" s="9"/>
      <c r="G85" s="10"/>
      <c r="H85" s="3"/>
    </row>
    <row r="86" spans="1:8" ht="15">
      <c r="A86" s="37"/>
      <c r="B86" s="37"/>
      <c r="C86" s="36"/>
      <c r="D86" s="3" t="s">
        <v>13</v>
      </c>
      <c r="E86" s="9"/>
      <c r="F86" s="9"/>
      <c r="G86" s="10"/>
      <c r="H86" s="3"/>
    </row>
    <row r="87" spans="1:8" ht="15">
      <c r="A87" s="37"/>
      <c r="B87" s="37" t="s">
        <v>19</v>
      </c>
      <c r="C87" s="36" t="s">
        <v>36</v>
      </c>
      <c r="D87" s="11" t="s">
        <v>9</v>
      </c>
      <c r="E87" s="9">
        <f>SUM(E88:E91)</f>
        <v>0</v>
      </c>
      <c r="F87" s="9">
        <f>SUM(F88:F91)</f>
        <v>0</v>
      </c>
      <c r="G87" s="10"/>
      <c r="H87" s="3"/>
    </row>
    <row r="88" spans="1:8" ht="15">
      <c r="A88" s="37"/>
      <c r="B88" s="37"/>
      <c r="C88" s="36"/>
      <c r="D88" s="8" t="s">
        <v>10</v>
      </c>
      <c r="E88" s="9">
        <v>0</v>
      </c>
      <c r="F88" s="9">
        <v>0</v>
      </c>
      <c r="G88" s="10"/>
      <c r="H88" s="3"/>
    </row>
    <row r="89" spans="1:8" ht="30">
      <c r="A89" s="37"/>
      <c r="B89" s="37"/>
      <c r="C89" s="36"/>
      <c r="D89" s="8" t="s">
        <v>11</v>
      </c>
      <c r="E89" s="9"/>
      <c r="F89" s="9"/>
      <c r="G89" s="10"/>
      <c r="H89" s="3"/>
    </row>
    <row r="90" spans="1:8" ht="30">
      <c r="A90" s="37"/>
      <c r="B90" s="37"/>
      <c r="C90" s="36"/>
      <c r="D90" s="8" t="s">
        <v>12</v>
      </c>
      <c r="E90" s="9"/>
      <c r="F90" s="9"/>
      <c r="G90" s="10"/>
      <c r="H90" s="3"/>
    </row>
    <row r="91" spans="1:8" ht="15">
      <c r="A91" s="37"/>
      <c r="B91" s="37"/>
      <c r="C91" s="36"/>
      <c r="D91" s="3" t="s">
        <v>13</v>
      </c>
      <c r="E91" s="12"/>
      <c r="F91" s="12"/>
      <c r="G91" s="10"/>
      <c r="H91" s="3"/>
    </row>
    <row r="92" spans="1:8" ht="66.75" customHeight="1">
      <c r="A92" s="37">
        <v>9</v>
      </c>
      <c r="B92" s="36" t="s">
        <v>7</v>
      </c>
      <c r="C92" s="38" t="s">
        <v>37</v>
      </c>
      <c r="D92" s="11" t="s">
        <v>9</v>
      </c>
      <c r="E92" s="6">
        <f>SUM(E93:E96)</f>
        <v>52562.24</v>
      </c>
      <c r="F92" s="6">
        <f>SUM(F93:F96)</f>
        <v>48380.38</v>
      </c>
      <c r="G92" s="6">
        <f>F92/E92</f>
        <v>0.920439844268433</v>
      </c>
      <c r="H92" s="3"/>
    </row>
    <row r="93" spans="1:8" ht="15">
      <c r="A93" s="37"/>
      <c r="B93" s="36"/>
      <c r="C93" s="38"/>
      <c r="D93" s="8" t="s">
        <v>10</v>
      </c>
      <c r="E93" s="9">
        <v>52562.24</v>
      </c>
      <c r="F93" s="9">
        <v>48380.38</v>
      </c>
      <c r="G93" s="9">
        <f>F93/E93</f>
        <v>0.920439844268433</v>
      </c>
      <c r="H93" s="3"/>
    </row>
    <row r="94" spans="1:8" ht="30">
      <c r="A94" s="37"/>
      <c r="B94" s="36"/>
      <c r="C94" s="38"/>
      <c r="D94" s="8" t="s">
        <v>11</v>
      </c>
      <c r="E94" s="9"/>
      <c r="F94" s="9"/>
      <c r="G94" s="9"/>
      <c r="H94" s="3"/>
    </row>
    <row r="95" spans="1:8" ht="30">
      <c r="A95" s="37"/>
      <c r="B95" s="36"/>
      <c r="C95" s="38"/>
      <c r="D95" s="8" t="s">
        <v>12</v>
      </c>
      <c r="E95" s="9"/>
      <c r="F95" s="9"/>
      <c r="G95" s="9"/>
      <c r="H95" s="3"/>
    </row>
    <row r="96" spans="1:8" ht="15">
      <c r="A96" s="37"/>
      <c r="B96" s="36"/>
      <c r="C96" s="38"/>
      <c r="D96" s="3" t="s">
        <v>13</v>
      </c>
      <c r="E96" s="9"/>
      <c r="F96" s="9"/>
      <c r="G96" s="9"/>
      <c r="H96" s="3"/>
    </row>
    <row r="97" spans="1:8" ht="15">
      <c r="A97" s="37">
        <v>10</v>
      </c>
      <c r="B97" s="36" t="s">
        <v>7</v>
      </c>
      <c r="C97" s="38" t="s">
        <v>38</v>
      </c>
      <c r="D97" s="11" t="s">
        <v>9</v>
      </c>
      <c r="E97" s="13">
        <f>SUM(E98:E101)</f>
        <v>1320457</v>
      </c>
      <c r="F97" s="13">
        <f>SUM(F98:F101)</f>
        <v>1298501.6</v>
      </c>
      <c r="G97" s="7">
        <f>F97/E97</f>
        <v>0.9833728777233943</v>
      </c>
      <c r="H97" s="3"/>
    </row>
    <row r="98" spans="1:8" ht="15">
      <c r="A98" s="37"/>
      <c r="B98" s="36"/>
      <c r="C98" s="38"/>
      <c r="D98" s="8" t="s">
        <v>10</v>
      </c>
      <c r="E98" s="14">
        <f>E103+E108+E113+E118+E123+E128</f>
        <v>406731.4</v>
      </c>
      <c r="F98" s="14">
        <f>F103+F108+F113+F118+F123+F128</f>
        <v>386883.6</v>
      </c>
      <c r="G98" s="10">
        <f aca="true" t="shared" si="2" ref="G98:G128">F98/E98</f>
        <v>0.9512017021552798</v>
      </c>
      <c r="H98" s="3"/>
    </row>
    <row r="99" spans="1:8" ht="30">
      <c r="A99" s="37"/>
      <c r="B99" s="36"/>
      <c r="C99" s="38"/>
      <c r="D99" s="8" t="s">
        <v>11</v>
      </c>
      <c r="E99" s="14">
        <f>E104+E109+E114+E119+E124+E129</f>
        <v>913725.5999999999</v>
      </c>
      <c r="F99" s="14">
        <f>F104+F109+F114+F119+F124+F129</f>
        <v>911618</v>
      </c>
      <c r="G99" s="10">
        <f t="shared" si="2"/>
        <v>0.9976933994188191</v>
      </c>
      <c r="H99" s="3"/>
    </row>
    <row r="100" spans="1:8" ht="30">
      <c r="A100" s="37"/>
      <c r="B100" s="36"/>
      <c r="C100" s="38"/>
      <c r="D100" s="8" t="s">
        <v>12</v>
      </c>
      <c r="E100" s="3"/>
      <c r="F100" s="3"/>
      <c r="G100" s="10"/>
      <c r="H100" s="3"/>
    </row>
    <row r="101" spans="1:8" ht="15">
      <c r="A101" s="37"/>
      <c r="B101" s="36"/>
      <c r="C101" s="38"/>
      <c r="D101" s="3" t="s">
        <v>13</v>
      </c>
      <c r="E101" s="3"/>
      <c r="F101" s="3"/>
      <c r="G101" s="10"/>
      <c r="H101" s="3"/>
    </row>
    <row r="102" spans="1:8" ht="15">
      <c r="A102" s="39"/>
      <c r="B102" s="37" t="s">
        <v>17</v>
      </c>
      <c r="C102" s="36" t="s">
        <v>39</v>
      </c>
      <c r="D102" s="11" t="s">
        <v>9</v>
      </c>
      <c r="E102" s="15">
        <f>SUM(E103:E106)</f>
        <v>608013.1000000001</v>
      </c>
      <c r="F102" s="15">
        <f>SUM(F103:F106)</f>
        <v>588012.8</v>
      </c>
      <c r="G102" s="7">
        <f t="shared" si="2"/>
        <v>0.9671054784839339</v>
      </c>
      <c r="H102" s="3"/>
    </row>
    <row r="103" spans="1:8" ht="15">
      <c r="A103" s="39"/>
      <c r="B103" s="37"/>
      <c r="C103" s="36"/>
      <c r="D103" s="8" t="s">
        <v>10</v>
      </c>
      <c r="E103" s="16">
        <v>160769.7</v>
      </c>
      <c r="F103" s="16">
        <v>140922.9</v>
      </c>
      <c r="G103" s="10">
        <f t="shared" si="2"/>
        <v>0.8765513650893171</v>
      </c>
      <c r="H103" s="3"/>
    </row>
    <row r="104" spans="1:8" ht="30">
      <c r="A104" s="39"/>
      <c r="B104" s="37"/>
      <c r="C104" s="36"/>
      <c r="D104" s="8" t="s">
        <v>11</v>
      </c>
      <c r="E104" s="16">
        <v>447243.4</v>
      </c>
      <c r="F104" s="16">
        <v>447089.9</v>
      </c>
      <c r="G104" s="10">
        <f t="shared" si="2"/>
        <v>0.9996567864388831</v>
      </c>
      <c r="H104" s="3"/>
    </row>
    <row r="105" spans="1:8" ht="30">
      <c r="A105" s="39"/>
      <c r="B105" s="37"/>
      <c r="C105" s="36"/>
      <c r="D105" s="8" t="s">
        <v>12</v>
      </c>
      <c r="E105" s="16"/>
      <c r="F105" s="16"/>
      <c r="G105" s="10"/>
      <c r="H105" s="3"/>
    </row>
    <row r="106" spans="1:8" ht="15">
      <c r="A106" s="39"/>
      <c r="B106" s="37"/>
      <c r="C106" s="36"/>
      <c r="D106" s="3" t="s">
        <v>13</v>
      </c>
      <c r="E106" s="16"/>
      <c r="F106" s="16"/>
      <c r="G106" s="10"/>
      <c r="H106" s="3"/>
    </row>
    <row r="107" spans="1:8" ht="21.75" customHeight="1">
      <c r="A107" s="39"/>
      <c r="B107" s="37" t="s">
        <v>19</v>
      </c>
      <c r="C107" s="36" t="s">
        <v>40</v>
      </c>
      <c r="D107" s="11" t="s">
        <v>9</v>
      </c>
      <c r="E107" s="15">
        <f>SUM(E108:E111)</f>
        <v>600292</v>
      </c>
      <c r="F107" s="15">
        <f>SUM(F108:F111)</f>
        <v>598337.9</v>
      </c>
      <c r="G107" s="7">
        <f t="shared" si="2"/>
        <v>0.9967447508879013</v>
      </c>
      <c r="H107" s="3"/>
    </row>
    <row r="108" spans="1:8" ht="15">
      <c r="A108" s="39"/>
      <c r="B108" s="37"/>
      <c r="C108" s="36"/>
      <c r="D108" s="8" t="s">
        <v>10</v>
      </c>
      <c r="E108" s="16">
        <v>144022.7</v>
      </c>
      <c r="F108" s="16">
        <v>144022.7</v>
      </c>
      <c r="G108" s="10">
        <f t="shared" si="2"/>
        <v>1</v>
      </c>
      <c r="H108" s="3"/>
    </row>
    <row r="109" spans="1:8" ht="30">
      <c r="A109" s="39"/>
      <c r="B109" s="37"/>
      <c r="C109" s="36"/>
      <c r="D109" s="8" t="s">
        <v>11</v>
      </c>
      <c r="E109" s="16">
        <v>456269.3</v>
      </c>
      <c r="F109" s="16">
        <v>454315.2</v>
      </c>
      <c r="G109" s="10">
        <f t="shared" si="2"/>
        <v>0.9957172222632555</v>
      </c>
      <c r="H109" s="3"/>
    </row>
    <row r="110" spans="1:8" ht="30">
      <c r="A110" s="39"/>
      <c r="B110" s="37"/>
      <c r="C110" s="36"/>
      <c r="D110" s="8" t="s">
        <v>12</v>
      </c>
      <c r="E110" s="16"/>
      <c r="F110" s="16"/>
      <c r="G110" s="10"/>
      <c r="H110" s="3"/>
    </row>
    <row r="111" spans="1:8" ht="15">
      <c r="A111" s="39"/>
      <c r="B111" s="37"/>
      <c r="C111" s="36"/>
      <c r="D111" s="3" t="s">
        <v>13</v>
      </c>
      <c r="E111" s="16"/>
      <c r="F111" s="16"/>
      <c r="G111" s="10"/>
      <c r="H111" s="3"/>
    </row>
    <row r="112" spans="1:8" ht="15">
      <c r="A112" s="39"/>
      <c r="B112" s="37" t="s">
        <v>26</v>
      </c>
      <c r="C112" s="36" t="s">
        <v>41</v>
      </c>
      <c r="D112" s="11" t="s">
        <v>9</v>
      </c>
      <c r="E112" s="15">
        <f>SUM(E113:E116)</f>
        <v>61754.6</v>
      </c>
      <c r="F112" s="15">
        <f>SUM(F113:F116)</f>
        <v>61754</v>
      </c>
      <c r="G112" s="7">
        <f>F112/E112</f>
        <v>0.9999902841245835</v>
      </c>
      <c r="H112" s="3"/>
    </row>
    <row r="113" spans="1:8" ht="15">
      <c r="A113" s="39"/>
      <c r="B113" s="37"/>
      <c r="C113" s="36"/>
      <c r="D113" s="8" t="s">
        <v>10</v>
      </c>
      <c r="E113" s="16">
        <v>61754.6</v>
      </c>
      <c r="F113" s="16">
        <v>61754</v>
      </c>
      <c r="G113" s="10">
        <f t="shared" si="2"/>
        <v>0.9999902841245835</v>
      </c>
      <c r="H113" s="3"/>
    </row>
    <row r="114" spans="1:8" ht="30">
      <c r="A114" s="39"/>
      <c r="B114" s="37"/>
      <c r="C114" s="36"/>
      <c r="D114" s="8" t="s">
        <v>11</v>
      </c>
      <c r="E114" s="16"/>
      <c r="F114" s="16"/>
      <c r="G114" s="10"/>
      <c r="H114" s="3"/>
    </row>
    <row r="115" spans="1:8" ht="30">
      <c r="A115" s="39"/>
      <c r="B115" s="37"/>
      <c r="C115" s="36"/>
      <c r="D115" s="8" t="s">
        <v>12</v>
      </c>
      <c r="E115" s="16"/>
      <c r="F115" s="16"/>
      <c r="G115" s="10"/>
      <c r="H115" s="3"/>
    </row>
    <row r="116" spans="1:8" ht="15">
      <c r="A116" s="39"/>
      <c r="B116" s="37"/>
      <c r="C116" s="36"/>
      <c r="D116" s="3" t="s">
        <v>13</v>
      </c>
      <c r="E116" s="3"/>
      <c r="F116" s="3"/>
      <c r="G116" s="10"/>
      <c r="H116" s="3"/>
    </row>
    <row r="117" spans="1:8" ht="15">
      <c r="A117" s="39"/>
      <c r="B117" s="37" t="s">
        <v>28</v>
      </c>
      <c r="C117" s="36" t="s">
        <v>42</v>
      </c>
      <c r="D117" s="11" t="s">
        <v>9</v>
      </c>
      <c r="E117" s="15">
        <f>SUM(E118:E121)</f>
        <v>34438</v>
      </c>
      <c r="F117" s="15">
        <f>SUM(F118:F121)</f>
        <v>34437.7</v>
      </c>
      <c r="G117" s="17">
        <f t="shared" si="2"/>
        <v>0.999991288692723</v>
      </c>
      <c r="H117" s="3"/>
    </row>
    <row r="118" spans="1:8" ht="15">
      <c r="A118" s="39"/>
      <c r="B118" s="37"/>
      <c r="C118" s="36"/>
      <c r="D118" s="8" t="s">
        <v>10</v>
      </c>
      <c r="E118" s="16">
        <v>28483.3</v>
      </c>
      <c r="F118" s="16">
        <v>28483</v>
      </c>
      <c r="G118" s="18">
        <f t="shared" si="2"/>
        <v>0.9999894675125425</v>
      </c>
      <c r="H118" s="3"/>
    </row>
    <row r="119" spans="1:8" ht="30">
      <c r="A119" s="39"/>
      <c r="B119" s="37"/>
      <c r="C119" s="36"/>
      <c r="D119" s="8" t="s">
        <v>11</v>
      </c>
      <c r="E119" s="16">
        <v>5954.7</v>
      </c>
      <c r="F119" s="16">
        <v>5954.7</v>
      </c>
      <c r="G119" s="18">
        <f t="shared" si="2"/>
        <v>1</v>
      </c>
      <c r="H119" s="3"/>
    </row>
    <row r="120" spans="1:8" ht="30">
      <c r="A120" s="39"/>
      <c r="B120" s="37"/>
      <c r="C120" s="36"/>
      <c r="D120" s="8" t="s">
        <v>12</v>
      </c>
      <c r="E120" s="16"/>
      <c r="F120" s="16"/>
      <c r="G120" s="18"/>
      <c r="H120" s="3"/>
    </row>
    <row r="121" spans="1:8" ht="15">
      <c r="A121" s="39"/>
      <c r="B121" s="37"/>
      <c r="C121" s="36"/>
      <c r="D121" s="3" t="s">
        <v>13</v>
      </c>
      <c r="E121" s="16"/>
      <c r="F121" s="16"/>
      <c r="G121" s="18"/>
      <c r="H121" s="3"/>
    </row>
    <row r="122" spans="1:8" ht="15">
      <c r="A122" s="39"/>
      <c r="B122" s="37" t="s">
        <v>30</v>
      </c>
      <c r="C122" s="36" t="s">
        <v>43</v>
      </c>
      <c r="D122" s="11" t="s">
        <v>9</v>
      </c>
      <c r="E122" s="15">
        <f>SUM(E123:E126)</f>
        <v>13442.900000000001</v>
      </c>
      <c r="F122" s="15">
        <f>SUM(F123:F126)</f>
        <v>13442.8</v>
      </c>
      <c r="G122" s="17">
        <f t="shared" si="2"/>
        <v>0.9999925611289229</v>
      </c>
      <c r="H122" s="3"/>
    </row>
    <row r="123" spans="1:8" ht="15">
      <c r="A123" s="39"/>
      <c r="B123" s="37"/>
      <c r="C123" s="36"/>
      <c r="D123" s="8" t="s">
        <v>10</v>
      </c>
      <c r="E123" s="16">
        <v>9184.7</v>
      </c>
      <c r="F123" s="16">
        <v>9184.6</v>
      </c>
      <c r="G123" s="18">
        <f t="shared" si="2"/>
        <v>0.9999891123281108</v>
      </c>
      <c r="H123" s="3"/>
    </row>
    <row r="124" spans="1:8" ht="30">
      <c r="A124" s="39"/>
      <c r="B124" s="37"/>
      <c r="C124" s="36"/>
      <c r="D124" s="8" t="s">
        <v>11</v>
      </c>
      <c r="E124" s="16">
        <v>4258.2</v>
      </c>
      <c r="F124" s="16">
        <v>4258.2</v>
      </c>
      <c r="G124" s="18">
        <f t="shared" si="2"/>
        <v>1</v>
      </c>
      <c r="H124" s="3"/>
    </row>
    <row r="125" spans="1:8" ht="30">
      <c r="A125" s="39"/>
      <c r="B125" s="37"/>
      <c r="C125" s="36"/>
      <c r="D125" s="8" t="s">
        <v>12</v>
      </c>
      <c r="E125" s="16"/>
      <c r="F125" s="16"/>
      <c r="G125" s="18"/>
      <c r="H125" s="3"/>
    </row>
    <row r="126" spans="1:8" ht="15">
      <c r="A126" s="39"/>
      <c r="B126" s="37"/>
      <c r="C126" s="36"/>
      <c r="D126" s="3" t="s">
        <v>13</v>
      </c>
      <c r="E126" s="16"/>
      <c r="F126" s="16"/>
      <c r="G126" s="18"/>
      <c r="H126" s="3"/>
    </row>
    <row r="127" spans="1:8" ht="15">
      <c r="A127" s="39"/>
      <c r="B127" s="37" t="s">
        <v>45</v>
      </c>
      <c r="C127" s="36" t="s">
        <v>44</v>
      </c>
      <c r="D127" s="11" t="s">
        <v>9</v>
      </c>
      <c r="E127" s="15">
        <f>SUM(E128:E131)</f>
        <v>2516.4</v>
      </c>
      <c r="F127" s="15">
        <f>SUM(F128:F131)</f>
        <v>2516.4</v>
      </c>
      <c r="G127" s="17">
        <f t="shared" si="2"/>
        <v>1</v>
      </c>
      <c r="H127" s="3"/>
    </row>
    <row r="128" spans="1:8" ht="15">
      <c r="A128" s="39"/>
      <c r="B128" s="37"/>
      <c r="C128" s="36"/>
      <c r="D128" s="8" t="s">
        <v>10</v>
      </c>
      <c r="E128" s="16">
        <v>2516.4</v>
      </c>
      <c r="F128" s="16">
        <v>2516.4</v>
      </c>
      <c r="G128" s="18">
        <f t="shared" si="2"/>
        <v>1</v>
      </c>
      <c r="H128" s="3"/>
    </row>
    <row r="129" spans="1:8" ht="30">
      <c r="A129" s="39"/>
      <c r="B129" s="37"/>
      <c r="C129" s="36"/>
      <c r="D129" s="8" t="s">
        <v>11</v>
      </c>
      <c r="E129" s="16"/>
      <c r="F129" s="16"/>
      <c r="G129" s="9"/>
      <c r="H129" s="3"/>
    </row>
    <row r="130" spans="1:8" ht="30">
      <c r="A130" s="39"/>
      <c r="B130" s="37"/>
      <c r="C130" s="36"/>
      <c r="D130" s="8" t="s">
        <v>12</v>
      </c>
      <c r="E130" s="16"/>
      <c r="F130" s="16"/>
      <c r="G130" s="9"/>
      <c r="H130" s="3"/>
    </row>
    <row r="131" spans="1:8" ht="15">
      <c r="A131" s="39"/>
      <c r="B131" s="37"/>
      <c r="C131" s="36"/>
      <c r="D131" s="3" t="s">
        <v>13</v>
      </c>
      <c r="E131" s="16"/>
      <c r="F131" s="16"/>
      <c r="G131" s="9"/>
      <c r="H131" s="3"/>
    </row>
    <row r="132" spans="1:8" ht="44.25" customHeight="1">
      <c r="A132" s="37">
        <v>11</v>
      </c>
      <c r="B132" s="36" t="s">
        <v>46</v>
      </c>
      <c r="C132" s="38" t="s">
        <v>47</v>
      </c>
      <c r="D132" s="11" t="s">
        <v>9</v>
      </c>
      <c r="E132" s="15">
        <f>SUM(E133:E136)</f>
        <v>180134.19999999998</v>
      </c>
      <c r="F132" s="15">
        <f>SUM(F133:F136)</f>
        <v>180134.19999999998</v>
      </c>
      <c r="G132" s="19">
        <f>F132/E132</f>
        <v>1</v>
      </c>
      <c r="H132" s="3"/>
    </row>
    <row r="133" spans="1:8" ht="15">
      <c r="A133" s="37"/>
      <c r="B133" s="36"/>
      <c r="C133" s="38"/>
      <c r="D133" s="8" t="s">
        <v>10</v>
      </c>
      <c r="E133" s="16">
        <f>E138+E143+E148+E153</f>
        <v>169294</v>
      </c>
      <c r="F133" s="16">
        <f>F138+F143+F148+F153</f>
        <v>169294</v>
      </c>
      <c r="G133" s="19">
        <f aca="true" t="shared" si="3" ref="G133:G193">F133/E133</f>
        <v>1</v>
      </c>
      <c r="H133" s="3"/>
    </row>
    <row r="134" spans="1:8" ht="30">
      <c r="A134" s="37"/>
      <c r="B134" s="36"/>
      <c r="C134" s="38"/>
      <c r="D134" s="8" t="s">
        <v>11</v>
      </c>
      <c r="E134" s="16">
        <f>E139+E144+E149</f>
        <v>4147.8</v>
      </c>
      <c r="F134" s="16">
        <f>F139+F144+F149</f>
        <v>4147.8</v>
      </c>
      <c r="G134" s="19">
        <f t="shared" si="3"/>
        <v>1</v>
      </c>
      <c r="H134" s="3"/>
    </row>
    <row r="135" spans="1:8" ht="30">
      <c r="A135" s="37"/>
      <c r="B135" s="36"/>
      <c r="C135" s="38"/>
      <c r="D135" s="8" t="s">
        <v>12</v>
      </c>
      <c r="E135" s="16">
        <f>E140+E145+E150</f>
        <v>6692.4</v>
      </c>
      <c r="F135" s="16">
        <f>F140+F145+F150</f>
        <v>6692.4</v>
      </c>
      <c r="G135" s="19">
        <f t="shared" si="3"/>
        <v>1</v>
      </c>
      <c r="H135" s="3"/>
    </row>
    <row r="136" spans="1:8" ht="15">
      <c r="A136" s="37"/>
      <c r="B136" s="36"/>
      <c r="C136" s="38"/>
      <c r="D136" s="3" t="s">
        <v>13</v>
      </c>
      <c r="E136" s="16"/>
      <c r="F136" s="16"/>
      <c r="G136" s="19"/>
      <c r="H136" s="3"/>
    </row>
    <row r="137" spans="1:8" ht="15">
      <c r="A137" s="39"/>
      <c r="B137" s="37" t="s">
        <v>17</v>
      </c>
      <c r="C137" s="36" t="s">
        <v>49</v>
      </c>
      <c r="D137" s="11" t="s">
        <v>9</v>
      </c>
      <c r="E137" s="15">
        <f>SUM(E138:E141)</f>
        <v>107144.6</v>
      </c>
      <c r="F137" s="15">
        <f>SUM(F138:F141)</f>
        <v>107144.6</v>
      </c>
      <c r="G137" s="19">
        <f t="shared" si="3"/>
        <v>1</v>
      </c>
      <c r="H137" s="3"/>
    </row>
    <row r="138" spans="1:8" ht="15">
      <c r="A138" s="39"/>
      <c r="B138" s="37"/>
      <c r="C138" s="36"/>
      <c r="D138" s="8" t="s">
        <v>10</v>
      </c>
      <c r="E138" s="16">
        <v>97588.8</v>
      </c>
      <c r="F138" s="16">
        <v>97588.8</v>
      </c>
      <c r="G138" s="19">
        <f t="shared" si="3"/>
        <v>1</v>
      </c>
      <c r="H138" s="3"/>
    </row>
    <row r="139" spans="1:8" ht="16.5" customHeight="1">
      <c r="A139" s="39"/>
      <c r="B139" s="37"/>
      <c r="C139" s="36"/>
      <c r="D139" s="8" t="s">
        <v>11</v>
      </c>
      <c r="E139" s="16">
        <v>2895.8</v>
      </c>
      <c r="F139" s="16">
        <v>2895.8</v>
      </c>
      <c r="G139" s="19">
        <f t="shared" si="3"/>
        <v>1</v>
      </c>
      <c r="H139" s="3"/>
    </row>
    <row r="140" spans="1:8" ht="30">
      <c r="A140" s="39"/>
      <c r="B140" s="37"/>
      <c r="C140" s="36"/>
      <c r="D140" s="8" t="s">
        <v>12</v>
      </c>
      <c r="E140" s="16">
        <v>6660</v>
      </c>
      <c r="F140" s="16">
        <v>6660</v>
      </c>
      <c r="G140" s="19">
        <f t="shared" si="3"/>
        <v>1</v>
      </c>
      <c r="H140" s="3"/>
    </row>
    <row r="141" spans="1:8" ht="15">
      <c r="A141" s="39"/>
      <c r="B141" s="37"/>
      <c r="C141" s="36"/>
      <c r="D141" s="3" t="s">
        <v>13</v>
      </c>
      <c r="E141" s="16"/>
      <c r="F141" s="16"/>
      <c r="G141" s="19"/>
      <c r="H141" s="3"/>
    </row>
    <row r="142" spans="1:8" ht="15">
      <c r="A142" s="39"/>
      <c r="B142" s="37" t="s">
        <v>19</v>
      </c>
      <c r="C142" s="37" t="s">
        <v>50</v>
      </c>
      <c r="D142" s="11" t="s">
        <v>9</v>
      </c>
      <c r="E142" s="15">
        <f>SUM(E143:E146)</f>
        <v>49903.50000000001</v>
      </c>
      <c r="F142" s="15">
        <f>SUM(F143:F146)</f>
        <v>49903.50000000001</v>
      </c>
      <c r="G142" s="19">
        <f t="shared" si="3"/>
        <v>1</v>
      </c>
      <c r="H142" s="3"/>
    </row>
    <row r="143" spans="1:8" ht="15">
      <c r="A143" s="39"/>
      <c r="B143" s="37"/>
      <c r="C143" s="37"/>
      <c r="D143" s="8" t="s">
        <v>10</v>
      </c>
      <c r="E143" s="16">
        <v>48749.3</v>
      </c>
      <c r="F143" s="16">
        <v>48749.3</v>
      </c>
      <c r="G143" s="19">
        <f t="shared" si="3"/>
        <v>1</v>
      </c>
      <c r="H143" s="3"/>
    </row>
    <row r="144" spans="1:8" ht="15" customHeight="1">
      <c r="A144" s="39"/>
      <c r="B144" s="37"/>
      <c r="C144" s="37"/>
      <c r="D144" s="8" t="s">
        <v>11</v>
      </c>
      <c r="E144" s="16">
        <v>1121.8</v>
      </c>
      <c r="F144" s="16">
        <v>1121.8</v>
      </c>
      <c r="G144" s="19">
        <f t="shared" si="3"/>
        <v>1</v>
      </c>
      <c r="H144" s="3"/>
    </row>
    <row r="145" spans="1:8" ht="30">
      <c r="A145" s="39"/>
      <c r="B145" s="37"/>
      <c r="C145" s="37"/>
      <c r="D145" s="8" t="s">
        <v>12</v>
      </c>
      <c r="E145" s="16">
        <v>32.4</v>
      </c>
      <c r="F145" s="16">
        <v>32.4</v>
      </c>
      <c r="G145" s="19">
        <f t="shared" si="3"/>
        <v>1</v>
      </c>
      <c r="H145" s="3"/>
    </row>
    <row r="146" spans="1:8" ht="15">
      <c r="A146" s="39"/>
      <c r="B146" s="37"/>
      <c r="C146" s="37"/>
      <c r="D146" s="3" t="s">
        <v>13</v>
      </c>
      <c r="E146" s="16"/>
      <c r="F146" s="16"/>
      <c r="G146" s="19"/>
      <c r="H146" s="3"/>
    </row>
    <row r="147" spans="1:8" ht="15">
      <c r="A147" s="3"/>
      <c r="B147" s="20" t="s">
        <v>48</v>
      </c>
      <c r="C147" s="21" t="s">
        <v>51</v>
      </c>
      <c r="D147" s="11" t="s">
        <v>9</v>
      </c>
      <c r="E147" s="15">
        <f>SUM(E148:E151)</f>
        <v>21163.8</v>
      </c>
      <c r="F147" s="15">
        <f>SUM(F148:F151)</f>
        <v>21163.8</v>
      </c>
      <c r="G147" s="19">
        <f t="shared" si="3"/>
        <v>1</v>
      </c>
      <c r="H147" s="3"/>
    </row>
    <row r="148" spans="1:8" ht="15">
      <c r="A148" s="3"/>
      <c r="B148" s="3"/>
      <c r="C148" s="3"/>
      <c r="D148" s="8" t="s">
        <v>10</v>
      </c>
      <c r="E148" s="16">
        <v>21033.6</v>
      </c>
      <c r="F148" s="16">
        <v>21033.6</v>
      </c>
      <c r="G148" s="19">
        <f t="shared" si="3"/>
        <v>1</v>
      </c>
      <c r="H148" s="3"/>
    </row>
    <row r="149" spans="1:8" ht="14.25" customHeight="1">
      <c r="A149" s="3"/>
      <c r="B149" s="3"/>
      <c r="C149" s="3"/>
      <c r="D149" s="8" t="s">
        <v>11</v>
      </c>
      <c r="E149" s="16">
        <v>130.2</v>
      </c>
      <c r="F149" s="16">
        <v>130.2</v>
      </c>
      <c r="G149" s="19">
        <f t="shared" si="3"/>
        <v>1</v>
      </c>
      <c r="H149" s="3"/>
    </row>
    <row r="150" spans="1:8" ht="30">
      <c r="A150" s="3"/>
      <c r="B150" s="3"/>
      <c r="C150" s="3"/>
      <c r="D150" s="8" t="s">
        <v>12</v>
      </c>
      <c r="E150" s="16"/>
      <c r="F150" s="16"/>
      <c r="G150" s="19"/>
      <c r="H150" s="3"/>
    </row>
    <row r="151" spans="1:8" ht="15">
      <c r="A151" s="3"/>
      <c r="B151" s="3"/>
      <c r="C151" s="3"/>
      <c r="D151" s="3" t="s">
        <v>13</v>
      </c>
      <c r="E151" s="16"/>
      <c r="F151" s="16"/>
      <c r="G151" s="19"/>
      <c r="H151" s="3"/>
    </row>
    <row r="152" spans="1:8" ht="15">
      <c r="A152" s="39"/>
      <c r="B152" s="37" t="s">
        <v>52</v>
      </c>
      <c r="C152" s="36" t="s">
        <v>53</v>
      </c>
      <c r="D152" s="11" t="s">
        <v>9</v>
      </c>
      <c r="E152" s="22">
        <f>SUM(E153:E156)</f>
        <v>1922.3</v>
      </c>
      <c r="F152" s="22">
        <f>SUM(F153:F156)</f>
        <v>1922.3</v>
      </c>
      <c r="G152" s="19">
        <f t="shared" si="3"/>
        <v>1</v>
      </c>
      <c r="H152" s="3"/>
    </row>
    <row r="153" spans="1:8" ht="15">
      <c r="A153" s="39"/>
      <c r="B153" s="37"/>
      <c r="C153" s="36"/>
      <c r="D153" s="8" t="s">
        <v>10</v>
      </c>
      <c r="E153" s="23">
        <v>1922.3</v>
      </c>
      <c r="F153" s="23">
        <v>1922.3</v>
      </c>
      <c r="G153" s="19">
        <f t="shared" si="3"/>
        <v>1</v>
      </c>
      <c r="H153" s="3"/>
    </row>
    <row r="154" spans="1:8" ht="15" customHeight="1">
      <c r="A154" s="39"/>
      <c r="B154" s="37"/>
      <c r="C154" s="36"/>
      <c r="D154" s="8" t="s">
        <v>11</v>
      </c>
      <c r="E154" s="23"/>
      <c r="F154" s="23"/>
      <c r="G154" s="19"/>
      <c r="H154" s="3"/>
    </row>
    <row r="155" spans="1:8" ht="30">
      <c r="A155" s="39"/>
      <c r="B155" s="37"/>
      <c r="C155" s="36"/>
      <c r="D155" s="8" t="s">
        <v>12</v>
      </c>
      <c r="E155" s="23"/>
      <c r="F155" s="23"/>
      <c r="G155" s="19"/>
      <c r="H155" s="3"/>
    </row>
    <row r="156" spans="1:8" ht="15">
      <c r="A156" s="39"/>
      <c r="B156" s="37"/>
      <c r="C156" s="36"/>
      <c r="D156" s="3" t="s">
        <v>13</v>
      </c>
      <c r="E156" s="23"/>
      <c r="F156" s="23"/>
      <c r="G156" s="19"/>
      <c r="H156" s="3"/>
    </row>
    <row r="157" spans="1:8" ht="15">
      <c r="A157" s="37">
        <v>12</v>
      </c>
      <c r="B157" s="36" t="s">
        <v>7</v>
      </c>
      <c r="C157" s="38" t="s">
        <v>54</v>
      </c>
      <c r="D157" s="11" t="s">
        <v>9</v>
      </c>
      <c r="E157" s="22">
        <f>SUM(E158:E161)</f>
        <v>81401.1</v>
      </c>
      <c r="F157" s="22">
        <f>SUM(F158:F161)</f>
        <v>81271.1</v>
      </c>
      <c r="G157" s="19">
        <f t="shared" si="3"/>
        <v>0.9984029699844351</v>
      </c>
      <c r="H157" s="3"/>
    </row>
    <row r="158" spans="1:8" ht="15">
      <c r="A158" s="37"/>
      <c r="B158" s="36"/>
      <c r="C158" s="38"/>
      <c r="D158" s="8" t="s">
        <v>10</v>
      </c>
      <c r="E158" s="23">
        <v>81401.1</v>
      </c>
      <c r="F158" s="23">
        <v>81271.1</v>
      </c>
      <c r="G158" s="19">
        <f t="shared" si="3"/>
        <v>0.9984029699844351</v>
      </c>
      <c r="H158" s="3"/>
    </row>
    <row r="159" spans="1:8" ht="14.25" customHeight="1">
      <c r="A159" s="37"/>
      <c r="B159" s="36"/>
      <c r="C159" s="38"/>
      <c r="D159" s="8" t="s">
        <v>11</v>
      </c>
      <c r="E159" s="23"/>
      <c r="F159" s="23"/>
      <c r="G159" s="19"/>
      <c r="H159" s="3"/>
    </row>
    <row r="160" spans="1:8" ht="30">
      <c r="A160" s="37"/>
      <c r="B160" s="36"/>
      <c r="C160" s="38"/>
      <c r="D160" s="8" t="s">
        <v>12</v>
      </c>
      <c r="E160" s="23"/>
      <c r="F160" s="23"/>
      <c r="G160" s="19"/>
      <c r="H160" s="3"/>
    </row>
    <row r="161" spans="1:8" ht="15">
      <c r="A161" s="37"/>
      <c r="B161" s="36"/>
      <c r="C161" s="38"/>
      <c r="D161" s="3" t="s">
        <v>13</v>
      </c>
      <c r="E161" s="23"/>
      <c r="F161" s="23"/>
      <c r="G161" s="19"/>
      <c r="H161" s="3"/>
    </row>
    <row r="162" spans="1:8" ht="15">
      <c r="A162" s="37">
        <v>13</v>
      </c>
      <c r="B162" s="36" t="s">
        <v>7</v>
      </c>
      <c r="C162" s="38" t="s">
        <v>55</v>
      </c>
      <c r="D162" s="11" t="s">
        <v>9</v>
      </c>
      <c r="E162" s="22">
        <f>SUM(E163:E166)</f>
        <v>13462.8</v>
      </c>
      <c r="F162" s="22">
        <f>SUM(F163:F166)</f>
        <v>13462.8</v>
      </c>
      <c r="G162" s="19">
        <f t="shared" si="3"/>
        <v>1</v>
      </c>
      <c r="H162" s="3"/>
    </row>
    <row r="163" spans="1:8" ht="15">
      <c r="A163" s="37"/>
      <c r="B163" s="36"/>
      <c r="C163" s="38"/>
      <c r="D163" s="8" t="s">
        <v>10</v>
      </c>
      <c r="E163" s="23">
        <f>E168+E173+E178</f>
        <v>13462.8</v>
      </c>
      <c r="F163" s="23">
        <f>F168+F173+F178</f>
        <v>13462.8</v>
      </c>
      <c r="G163" s="19">
        <f t="shared" si="3"/>
        <v>1</v>
      </c>
      <c r="H163" s="3"/>
    </row>
    <row r="164" spans="1:8" ht="19.5" customHeight="1">
      <c r="A164" s="37"/>
      <c r="B164" s="36"/>
      <c r="C164" s="38"/>
      <c r="D164" s="8" t="s">
        <v>11</v>
      </c>
      <c r="E164" s="23"/>
      <c r="F164" s="23"/>
      <c r="G164" s="19"/>
      <c r="H164" s="3"/>
    </row>
    <row r="165" spans="1:8" ht="30">
      <c r="A165" s="37"/>
      <c r="B165" s="36"/>
      <c r="C165" s="38"/>
      <c r="D165" s="8" t="s">
        <v>12</v>
      </c>
      <c r="E165" s="23"/>
      <c r="F165" s="23"/>
      <c r="G165" s="19"/>
      <c r="H165" s="3"/>
    </row>
    <row r="166" spans="1:8" ht="15">
      <c r="A166" s="37"/>
      <c r="B166" s="36"/>
      <c r="C166" s="38"/>
      <c r="D166" s="3" t="s">
        <v>13</v>
      </c>
      <c r="E166" s="23"/>
      <c r="F166" s="23"/>
      <c r="G166" s="19"/>
      <c r="H166" s="3"/>
    </row>
    <row r="167" spans="1:8" ht="15">
      <c r="A167" s="39"/>
      <c r="B167" s="37" t="s">
        <v>57</v>
      </c>
      <c r="C167" s="36" t="s">
        <v>58</v>
      </c>
      <c r="D167" s="11" t="s">
        <v>9</v>
      </c>
      <c r="E167" s="24">
        <f>SUM(E168:E171)</f>
        <v>13244.8</v>
      </c>
      <c r="F167" s="24">
        <f>SUM(F168:F171)</f>
        <v>13244.8</v>
      </c>
      <c r="G167" s="19">
        <f t="shared" si="3"/>
        <v>1</v>
      </c>
      <c r="H167" s="3"/>
    </row>
    <row r="168" spans="1:8" ht="15">
      <c r="A168" s="39"/>
      <c r="B168" s="37"/>
      <c r="C168" s="36"/>
      <c r="D168" s="8" t="s">
        <v>10</v>
      </c>
      <c r="E168" s="25">
        <v>13244.8</v>
      </c>
      <c r="F168" s="25">
        <v>13244.8</v>
      </c>
      <c r="G168" s="19">
        <f t="shared" si="3"/>
        <v>1</v>
      </c>
      <c r="H168" s="3"/>
    </row>
    <row r="169" spans="1:8" ht="17.25" customHeight="1">
      <c r="A169" s="39"/>
      <c r="B169" s="37"/>
      <c r="C169" s="36"/>
      <c r="D169" s="8" t="s">
        <v>11</v>
      </c>
      <c r="E169" s="25"/>
      <c r="F169" s="25"/>
      <c r="G169" s="19"/>
      <c r="H169" s="3"/>
    </row>
    <row r="170" spans="1:8" ht="30">
      <c r="A170" s="39"/>
      <c r="B170" s="37"/>
      <c r="C170" s="36"/>
      <c r="D170" s="8" t="s">
        <v>12</v>
      </c>
      <c r="E170" s="25"/>
      <c r="F170" s="25"/>
      <c r="G170" s="19"/>
      <c r="H170" s="3"/>
    </row>
    <row r="171" spans="1:8" ht="15">
      <c r="A171" s="39"/>
      <c r="B171" s="37"/>
      <c r="C171" s="36"/>
      <c r="D171" s="3" t="s">
        <v>13</v>
      </c>
      <c r="E171" s="25"/>
      <c r="F171" s="25"/>
      <c r="G171" s="19"/>
      <c r="H171" s="3"/>
    </row>
    <row r="172" spans="1:8" ht="15">
      <c r="A172" s="39"/>
      <c r="B172" s="37" t="s">
        <v>56</v>
      </c>
      <c r="C172" s="36" t="s">
        <v>59</v>
      </c>
      <c r="D172" s="11" t="s">
        <v>9</v>
      </c>
      <c r="E172" s="24">
        <f>SUM(E173:E176)</f>
        <v>210</v>
      </c>
      <c r="F172" s="24">
        <f>SUM(F173:F176)</f>
        <v>210</v>
      </c>
      <c r="G172" s="19">
        <f t="shared" si="3"/>
        <v>1</v>
      </c>
      <c r="H172" s="3"/>
    </row>
    <row r="173" spans="1:8" ht="15">
      <c r="A173" s="39"/>
      <c r="B173" s="37"/>
      <c r="C173" s="36"/>
      <c r="D173" s="8" t="s">
        <v>10</v>
      </c>
      <c r="E173" s="25">
        <v>210</v>
      </c>
      <c r="F173" s="25">
        <v>210</v>
      </c>
      <c r="G173" s="19">
        <f t="shared" si="3"/>
        <v>1</v>
      </c>
      <c r="H173" s="3"/>
    </row>
    <row r="174" spans="1:8" ht="13.5" customHeight="1">
      <c r="A174" s="39"/>
      <c r="B174" s="37"/>
      <c r="C174" s="36"/>
      <c r="D174" s="8" t="s">
        <v>11</v>
      </c>
      <c r="E174" s="25"/>
      <c r="F174" s="25"/>
      <c r="G174" s="19"/>
      <c r="H174" s="3"/>
    </row>
    <row r="175" spans="1:8" ht="30">
      <c r="A175" s="39"/>
      <c r="B175" s="37"/>
      <c r="C175" s="36"/>
      <c r="D175" s="8" t="s">
        <v>12</v>
      </c>
      <c r="E175" s="25"/>
      <c r="F175" s="25"/>
      <c r="G175" s="19"/>
      <c r="H175" s="3"/>
    </row>
    <row r="176" spans="1:8" ht="15">
      <c r="A176" s="39"/>
      <c r="B176" s="37"/>
      <c r="C176" s="36"/>
      <c r="D176" s="3" t="s">
        <v>13</v>
      </c>
      <c r="E176" s="25"/>
      <c r="F176" s="25"/>
      <c r="G176" s="19"/>
      <c r="H176" s="3"/>
    </row>
    <row r="177" spans="1:8" ht="15">
      <c r="A177" s="39"/>
      <c r="B177" s="37" t="s">
        <v>26</v>
      </c>
      <c r="C177" s="36" t="s">
        <v>60</v>
      </c>
      <c r="D177" s="11" t="s">
        <v>9</v>
      </c>
      <c r="E177" s="24">
        <f>SUM(E178:E181)</f>
        <v>8</v>
      </c>
      <c r="F177" s="24">
        <f>SUM(F178:F181)</f>
        <v>8</v>
      </c>
      <c r="G177" s="19">
        <f t="shared" si="3"/>
        <v>1</v>
      </c>
      <c r="H177" s="3"/>
    </row>
    <row r="178" spans="1:8" ht="15">
      <c r="A178" s="39"/>
      <c r="B178" s="37"/>
      <c r="C178" s="36"/>
      <c r="D178" s="8" t="s">
        <v>10</v>
      </c>
      <c r="E178" s="25">
        <v>8</v>
      </c>
      <c r="F178" s="25">
        <v>8</v>
      </c>
      <c r="G178" s="19">
        <f t="shared" si="3"/>
        <v>1</v>
      </c>
      <c r="H178" s="3"/>
    </row>
    <row r="179" spans="1:8" ht="18.75" customHeight="1">
      <c r="A179" s="39"/>
      <c r="B179" s="37"/>
      <c r="C179" s="36"/>
      <c r="D179" s="8" t="s">
        <v>11</v>
      </c>
      <c r="E179" s="25"/>
      <c r="F179" s="25"/>
      <c r="G179" s="19"/>
      <c r="H179" s="3"/>
    </row>
    <row r="180" spans="1:8" ht="30">
      <c r="A180" s="39"/>
      <c r="B180" s="37"/>
      <c r="C180" s="36"/>
      <c r="D180" s="8" t="s">
        <v>12</v>
      </c>
      <c r="E180" s="25"/>
      <c r="F180" s="25"/>
      <c r="G180" s="19"/>
      <c r="H180" s="3"/>
    </row>
    <row r="181" spans="1:8" ht="15">
      <c r="A181" s="39"/>
      <c r="B181" s="37"/>
      <c r="C181" s="36"/>
      <c r="D181" s="3" t="s">
        <v>13</v>
      </c>
      <c r="E181" s="23"/>
      <c r="F181" s="23"/>
      <c r="G181" s="19"/>
      <c r="H181" s="3"/>
    </row>
    <row r="182" spans="1:8" ht="87.75" customHeight="1">
      <c r="A182" s="37">
        <v>14</v>
      </c>
      <c r="B182" s="36" t="s">
        <v>7</v>
      </c>
      <c r="C182" s="38" t="s">
        <v>61</v>
      </c>
      <c r="D182" s="11" t="s">
        <v>9</v>
      </c>
      <c r="E182" s="6">
        <f>SUM(E183:E186)</f>
        <v>154</v>
      </c>
      <c r="F182" s="6">
        <f>SUM(F183:F186)</f>
        <v>103.6</v>
      </c>
      <c r="G182" s="19">
        <f t="shared" si="3"/>
        <v>0.6727272727272727</v>
      </c>
      <c r="H182" s="3"/>
    </row>
    <row r="183" spans="1:8" ht="15">
      <c r="A183" s="37"/>
      <c r="B183" s="36"/>
      <c r="C183" s="38"/>
      <c r="D183" s="8" t="s">
        <v>10</v>
      </c>
      <c r="E183" s="9">
        <v>154</v>
      </c>
      <c r="F183" s="9">
        <v>103.6</v>
      </c>
      <c r="G183" s="19">
        <f t="shared" si="3"/>
        <v>0.6727272727272727</v>
      </c>
      <c r="H183" s="3"/>
    </row>
    <row r="184" spans="1:8" ht="19.5" customHeight="1">
      <c r="A184" s="37"/>
      <c r="B184" s="36"/>
      <c r="C184" s="38"/>
      <c r="D184" s="8" t="s">
        <v>11</v>
      </c>
      <c r="E184" s="9"/>
      <c r="F184" s="9"/>
      <c r="G184" s="19"/>
      <c r="H184" s="3"/>
    </row>
    <row r="185" spans="1:8" ht="30">
      <c r="A185" s="37"/>
      <c r="B185" s="36"/>
      <c r="C185" s="38"/>
      <c r="D185" s="8" t="s">
        <v>12</v>
      </c>
      <c r="E185" s="9"/>
      <c r="F185" s="9"/>
      <c r="G185" s="19"/>
      <c r="H185" s="3"/>
    </row>
    <row r="186" spans="1:8" ht="30" customHeight="1">
      <c r="A186" s="37"/>
      <c r="B186" s="36"/>
      <c r="C186" s="38"/>
      <c r="D186" s="3" t="s">
        <v>13</v>
      </c>
      <c r="E186" s="9"/>
      <c r="F186" s="9"/>
      <c r="G186" s="19"/>
      <c r="H186" s="3"/>
    </row>
    <row r="187" spans="1:8" ht="54.75" customHeight="1">
      <c r="A187" s="37">
        <v>15</v>
      </c>
      <c r="B187" s="36" t="s">
        <v>7</v>
      </c>
      <c r="C187" s="38" t="s">
        <v>62</v>
      </c>
      <c r="D187" s="11" t="s">
        <v>9</v>
      </c>
      <c r="E187" s="6">
        <f>SUM(E188:E191)</f>
        <v>20496.66</v>
      </c>
      <c r="F187" s="6">
        <f>SUM(F188:F191)</f>
        <v>20264.18</v>
      </c>
      <c r="G187" s="19">
        <f t="shared" si="3"/>
        <v>0.9886576642243176</v>
      </c>
      <c r="H187" s="3"/>
    </row>
    <row r="188" spans="1:8" ht="24" customHeight="1">
      <c r="A188" s="37"/>
      <c r="B188" s="36"/>
      <c r="C188" s="38"/>
      <c r="D188" s="8" t="s">
        <v>10</v>
      </c>
      <c r="E188" s="9">
        <f>E193+E198</f>
        <v>20496.66</v>
      </c>
      <c r="F188" s="9">
        <f>F193+F198</f>
        <v>20264.18</v>
      </c>
      <c r="G188" s="19">
        <f t="shared" si="3"/>
        <v>0.9886576642243176</v>
      </c>
      <c r="H188" s="3"/>
    </row>
    <row r="189" spans="1:8" ht="16.5" customHeight="1">
      <c r="A189" s="37"/>
      <c r="B189" s="36"/>
      <c r="C189" s="38"/>
      <c r="D189" s="8" t="s">
        <v>11</v>
      </c>
      <c r="E189" s="9"/>
      <c r="F189" s="9"/>
      <c r="G189" s="19"/>
      <c r="H189" s="3"/>
    </row>
    <row r="190" spans="1:8" ht="30">
      <c r="A190" s="37"/>
      <c r="B190" s="36"/>
      <c r="C190" s="38"/>
      <c r="D190" s="8" t="s">
        <v>12</v>
      </c>
      <c r="E190" s="9"/>
      <c r="F190" s="9"/>
      <c r="G190" s="19"/>
      <c r="H190" s="3"/>
    </row>
    <row r="191" spans="1:8" ht="15">
      <c r="A191" s="37"/>
      <c r="B191" s="36"/>
      <c r="C191" s="38"/>
      <c r="D191" s="3" t="s">
        <v>13</v>
      </c>
      <c r="E191" s="9"/>
      <c r="F191" s="9"/>
      <c r="G191" s="19"/>
      <c r="H191" s="3"/>
    </row>
    <row r="192" spans="1:8" ht="15">
      <c r="A192" s="39"/>
      <c r="B192" s="37" t="s">
        <v>17</v>
      </c>
      <c r="C192" s="36" t="s">
        <v>63</v>
      </c>
      <c r="D192" s="11" t="s">
        <v>9</v>
      </c>
      <c r="E192" s="6">
        <f>SUM(E193:E196)</f>
        <v>8981</v>
      </c>
      <c r="F192" s="6">
        <f>SUM(F193:F196)</f>
        <v>8753.7</v>
      </c>
      <c r="G192" s="19">
        <f t="shared" si="3"/>
        <v>0.9746910143636567</v>
      </c>
      <c r="H192" s="3"/>
    </row>
    <row r="193" spans="1:8" ht="15">
      <c r="A193" s="39"/>
      <c r="B193" s="37"/>
      <c r="C193" s="36"/>
      <c r="D193" s="8" t="s">
        <v>10</v>
      </c>
      <c r="E193" s="9">
        <v>8981</v>
      </c>
      <c r="F193" s="9">
        <v>8753.7</v>
      </c>
      <c r="G193" s="19">
        <f t="shared" si="3"/>
        <v>0.9746910143636567</v>
      </c>
      <c r="H193" s="3"/>
    </row>
    <row r="194" spans="1:8" ht="18.75" customHeight="1">
      <c r="A194" s="39"/>
      <c r="B194" s="37"/>
      <c r="C194" s="36"/>
      <c r="D194" s="8" t="s">
        <v>11</v>
      </c>
      <c r="E194" s="9"/>
      <c r="F194" s="9"/>
      <c r="G194" s="19"/>
      <c r="H194" s="3"/>
    </row>
    <row r="195" spans="1:8" ht="30">
      <c r="A195" s="39"/>
      <c r="B195" s="37"/>
      <c r="C195" s="36"/>
      <c r="D195" s="8" t="s">
        <v>12</v>
      </c>
      <c r="E195" s="9"/>
      <c r="F195" s="9"/>
      <c r="G195" s="19"/>
      <c r="H195" s="3"/>
    </row>
    <row r="196" spans="1:8" ht="15">
      <c r="A196" s="39"/>
      <c r="B196" s="37"/>
      <c r="C196" s="36"/>
      <c r="D196" s="3" t="s">
        <v>13</v>
      </c>
      <c r="E196" s="9"/>
      <c r="F196" s="9"/>
      <c r="G196" s="19"/>
      <c r="H196" s="3"/>
    </row>
    <row r="197" spans="1:8" ht="15">
      <c r="A197" s="39"/>
      <c r="B197" s="37" t="s">
        <v>19</v>
      </c>
      <c r="C197" s="36" t="s">
        <v>64</v>
      </c>
      <c r="D197" s="11" t="s">
        <v>9</v>
      </c>
      <c r="E197" s="6">
        <f>SUM(E198:E201)</f>
        <v>11515.66</v>
      </c>
      <c r="F197" s="6">
        <f>SUM(F198:F201)</f>
        <v>11510.48</v>
      </c>
      <c r="G197" s="19">
        <f>F197/E197</f>
        <v>0.9995501777579401</v>
      </c>
      <c r="H197" s="3"/>
    </row>
    <row r="198" spans="1:8" ht="15">
      <c r="A198" s="39"/>
      <c r="B198" s="37"/>
      <c r="C198" s="36"/>
      <c r="D198" s="8" t="s">
        <v>10</v>
      </c>
      <c r="E198" s="9">
        <v>11515.66</v>
      </c>
      <c r="F198" s="9">
        <v>11510.48</v>
      </c>
      <c r="G198" s="19">
        <f>F198/E198</f>
        <v>0.9995501777579401</v>
      </c>
      <c r="H198" s="3"/>
    </row>
    <row r="199" spans="1:8" ht="15.75" customHeight="1">
      <c r="A199" s="39"/>
      <c r="B199" s="37"/>
      <c r="C199" s="36"/>
      <c r="D199" s="8" t="s">
        <v>11</v>
      </c>
      <c r="E199" s="9"/>
      <c r="F199" s="9"/>
      <c r="G199" s="19"/>
      <c r="H199" s="3"/>
    </row>
    <row r="200" spans="1:8" ht="30">
      <c r="A200" s="39"/>
      <c r="B200" s="37"/>
      <c r="C200" s="36"/>
      <c r="D200" s="8" t="s">
        <v>12</v>
      </c>
      <c r="E200" s="9"/>
      <c r="F200" s="9"/>
      <c r="G200" s="19"/>
      <c r="H200" s="3"/>
    </row>
    <row r="201" spans="1:8" ht="15">
      <c r="A201" s="39"/>
      <c r="B201" s="37"/>
      <c r="C201" s="36"/>
      <c r="D201" s="3" t="s">
        <v>13</v>
      </c>
      <c r="E201" s="9"/>
      <c r="F201" s="9"/>
      <c r="G201" s="19"/>
      <c r="H201" s="3"/>
    </row>
    <row r="202" spans="1:8" ht="15">
      <c r="A202" s="37">
        <v>16</v>
      </c>
      <c r="B202" s="36" t="s">
        <v>7</v>
      </c>
      <c r="C202" s="38" t="s">
        <v>65</v>
      </c>
      <c r="D202" s="11" t="s">
        <v>9</v>
      </c>
      <c r="E202" s="6">
        <f>SUM(E203:E206)</f>
        <v>402.2</v>
      </c>
      <c r="F202" s="6">
        <f>SUM(F203:F206)</f>
        <v>377.79</v>
      </c>
      <c r="G202" s="19">
        <f>F202/E202</f>
        <v>0.9393088015912482</v>
      </c>
      <c r="H202" s="3"/>
    </row>
    <row r="203" spans="1:8" ht="15">
      <c r="A203" s="37"/>
      <c r="B203" s="36"/>
      <c r="C203" s="38"/>
      <c r="D203" s="8" t="s">
        <v>10</v>
      </c>
      <c r="E203" s="9">
        <v>402.2</v>
      </c>
      <c r="F203" s="9">
        <v>377.79</v>
      </c>
      <c r="G203" s="19">
        <f>F203/E203</f>
        <v>0.9393088015912482</v>
      </c>
      <c r="H203" s="3"/>
    </row>
    <row r="204" spans="1:8" ht="15.75" customHeight="1">
      <c r="A204" s="37"/>
      <c r="B204" s="36"/>
      <c r="C204" s="38"/>
      <c r="D204" s="8" t="s">
        <v>11</v>
      </c>
      <c r="E204" s="9"/>
      <c r="F204" s="9"/>
      <c r="G204" s="19"/>
      <c r="H204" s="3"/>
    </row>
    <row r="205" spans="1:8" ht="30">
      <c r="A205" s="37"/>
      <c r="B205" s="36"/>
      <c r="C205" s="38"/>
      <c r="D205" s="8" t="s">
        <v>12</v>
      </c>
      <c r="E205" s="9"/>
      <c r="F205" s="9"/>
      <c r="G205" s="19"/>
      <c r="H205" s="3"/>
    </row>
    <row r="206" spans="1:8" ht="15">
      <c r="A206" s="37"/>
      <c r="B206" s="36"/>
      <c r="C206" s="38"/>
      <c r="D206" s="3" t="s">
        <v>13</v>
      </c>
      <c r="E206" s="9"/>
      <c r="F206" s="9"/>
      <c r="G206" s="19"/>
      <c r="H206" s="3"/>
    </row>
    <row r="207" spans="1:8" ht="60.75" customHeight="1">
      <c r="A207" s="37">
        <v>17</v>
      </c>
      <c r="B207" s="36" t="s">
        <v>7</v>
      </c>
      <c r="C207" s="38" t="s">
        <v>66</v>
      </c>
      <c r="D207" s="11" t="s">
        <v>9</v>
      </c>
      <c r="E207" s="6">
        <f>SUM(E208:E211)</f>
        <v>16958.8</v>
      </c>
      <c r="F207" s="6">
        <f>SUM(F208:F211)</f>
        <v>19526.7</v>
      </c>
      <c r="G207" s="19">
        <f>F207/E207</f>
        <v>1.1514199117862114</v>
      </c>
      <c r="H207" s="3"/>
    </row>
    <row r="208" spans="1:8" ht="15">
      <c r="A208" s="37"/>
      <c r="B208" s="36"/>
      <c r="C208" s="38"/>
      <c r="D208" s="8" t="s">
        <v>10</v>
      </c>
      <c r="E208" s="9">
        <v>16958.8</v>
      </c>
      <c r="F208" s="9">
        <v>19526.7</v>
      </c>
      <c r="G208" s="19">
        <f>F208/E208</f>
        <v>1.1514199117862114</v>
      </c>
      <c r="H208" s="3"/>
    </row>
    <row r="209" spans="1:8" ht="16.5" customHeight="1">
      <c r="A209" s="37"/>
      <c r="B209" s="36"/>
      <c r="C209" s="38"/>
      <c r="D209" s="8" t="s">
        <v>11</v>
      </c>
      <c r="E209" s="9"/>
      <c r="F209" s="9"/>
      <c r="G209" s="19"/>
      <c r="H209" s="3"/>
    </row>
    <row r="210" spans="1:8" ht="30">
      <c r="A210" s="37"/>
      <c r="B210" s="36"/>
      <c r="C210" s="38"/>
      <c r="D210" s="8" t="s">
        <v>12</v>
      </c>
      <c r="E210" s="9"/>
      <c r="F210" s="9"/>
      <c r="G210" s="19"/>
      <c r="H210" s="3"/>
    </row>
    <row r="211" spans="1:8" ht="15">
      <c r="A211" s="37"/>
      <c r="B211" s="36"/>
      <c r="C211" s="38"/>
      <c r="D211" s="3" t="s">
        <v>13</v>
      </c>
      <c r="E211" s="9"/>
      <c r="F211" s="9"/>
      <c r="G211" s="19"/>
      <c r="H211" s="3"/>
    </row>
    <row r="212" spans="1:8" ht="15">
      <c r="A212" s="37">
        <v>18</v>
      </c>
      <c r="B212" s="36" t="s">
        <v>7</v>
      </c>
      <c r="C212" s="38" t="s">
        <v>67</v>
      </c>
      <c r="D212" s="11" t="s">
        <v>9</v>
      </c>
      <c r="E212" s="6">
        <f>SUM(E213:E216)</f>
        <v>11423.4</v>
      </c>
      <c r="F212" s="6">
        <f>SUM(F213:F216)</f>
        <v>11423.4</v>
      </c>
      <c r="G212" s="19">
        <f>F212/E212</f>
        <v>1</v>
      </c>
      <c r="H212" s="3"/>
    </row>
    <row r="213" spans="1:8" ht="15">
      <c r="A213" s="37"/>
      <c r="B213" s="36"/>
      <c r="C213" s="38"/>
      <c r="D213" s="8" t="s">
        <v>10</v>
      </c>
      <c r="E213" s="9">
        <v>11423.4</v>
      </c>
      <c r="F213" s="9">
        <v>11423.4</v>
      </c>
      <c r="G213" s="19">
        <f>F213/E213</f>
        <v>1</v>
      </c>
      <c r="H213" s="3"/>
    </row>
    <row r="214" spans="1:8" ht="18.75" customHeight="1">
      <c r="A214" s="37"/>
      <c r="B214" s="36"/>
      <c r="C214" s="38"/>
      <c r="D214" s="8" t="s">
        <v>11</v>
      </c>
      <c r="E214" s="9"/>
      <c r="F214" s="9"/>
      <c r="G214" s="19"/>
      <c r="H214" s="3"/>
    </row>
    <row r="215" spans="1:8" ht="30">
      <c r="A215" s="37"/>
      <c r="B215" s="36"/>
      <c r="C215" s="38"/>
      <c r="D215" s="8" t="s">
        <v>12</v>
      </c>
      <c r="E215" s="9"/>
      <c r="F215" s="9"/>
      <c r="G215" s="19"/>
      <c r="H215" s="3"/>
    </row>
    <row r="216" spans="1:8" ht="15">
      <c r="A216" s="37"/>
      <c r="B216" s="36"/>
      <c r="C216" s="38"/>
      <c r="D216" s="3" t="s">
        <v>13</v>
      </c>
      <c r="E216" s="9"/>
      <c r="F216" s="9"/>
      <c r="G216" s="19"/>
      <c r="H216" s="3"/>
    </row>
    <row r="217" spans="1:8" ht="83.25" customHeight="1">
      <c r="A217" s="37">
        <v>19</v>
      </c>
      <c r="B217" s="36" t="s">
        <v>7</v>
      </c>
      <c r="C217" s="38" t="s">
        <v>68</v>
      </c>
      <c r="D217" s="11" t="s">
        <v>9</v>
      </c>
      <c r="E217" s="9"/>
      <c r="F217" s="9"/>
      <c r="G217" s="19"/>
      <c r="H217" s="3"/>
    </row>
    <row r="218" spans="1:8" ht="15">
      <c r="A218" s="37"/>
      <c r="B218" s="36"/>
      <c r="C218" s="38"/>
      <c r="D218" s="8" t="s">
        <v>10</v>
      </c>
      <c r="E218" s="9"/>
      <c r="F218" s="9"/>
      <c r="G218" s="19"/>
      <c r="H218" s="3"/>
    </row>
    <row r="219" spans="1:8" ht="18.75" customHeight="1">
      <c r="A219" s="37"/>
      <c r="B219" s="36"/>
      <c r="C219" s="38"/>
      <c r="D219" s="8" t="s">
        <v>11</v>
      </c>
      <c r="E219" s="9"/>
      <c r="F219" s="9"/>
      <c r="G219" s="19"/>
      <c r="H219" s="3"/>
    </row>
    <row r="220" spans="1:8" ht="30">
      <c r="A220" s="37"/>
      <c r="B220" s="36"/>
      <c r="C220" s="38"/>
      <c r="D220" s="8" t="s">
        <v>12</v>
      </c>
      <c r="E220" s="9"/>
      <c r="F220" s="9"/>
      <c r="G220" s="19"/>
      <c r="H220" s="3"/>
    </row>
    <row r="221" spans="1:8" ht="15">
      <c r="A221" s="37"/>
      <c r="B221" s="36"/>
      <c r="C221" s="38"/>
      <c r="D221" s="3" t="s">
        <v>13</v>
      </c>
      <c r="E221" s="9"/>
      <c r="F221" s="9"/>
      <c r="G221" s="19"/>
      <c r="H221" s="3"/>
    </row>
    <row r="222" spans="1:8" ht="92.25" customHeight="1">
      <c r="A222" s="37">
        <v>20</v>
      </c>
      <c r="B222" s="36" t="s">
        <v>7</v>
      </c>
      <c r="C222" s="42" t="s">
        <v>69</v>
      </c>
      <c r="D222" s="11" t="s">
        <v>9</v>
      </c>
      <c r="E222" s="6">
        <f>SUM(E223:E226)</f>
        <v>14464.1</v>
      </c>
      <c r="F222" s="6">
        <f>SUM(F223:F226)</f>
        <v>14464.1</v>
      </c>
      <c r="G222" s="19">
        <f>F222/E222</f>
        <v>1</v>
      </c>
      <c r="H222" s="3"/>
    </row>
    <row r="223" spans="1:8" ht="15">
      <c r="A223" s="37"/>
      <c r="B223" s="36"/>
      <c r="C223" s="42"/>
      <c r="D223" s="8" t="s">
        <v>10</v>
      </c>
      <c r="E223" s="9">
        <v>14464.1</v>
      </c>
      <c r="F223" s="9">
        <v>14464.1</v>
      </c>
      <c r="G223" s="19">
        <f>F223/E223</f>
        <v>1</v>
      </c>
      <c r="H223" s="3"/>
    </row>
    <row r="224" spans="1:8" ht="30" customHeight="1">
      <c r="A224" s="37"/>
      <c r="B224" s="36"/>
      <c r="C224" s="42"/>
      <c r="D224" s="8" t="s">
        <v>11</v>
      </c>
      <c r="E224" s="9"/>
      <c r="F224" s="9"/>
      <c r="G224" s="19"/>
      <c r="H224" s="3"/>
    </row>
    <row r="225" spans="1:8" ht="30">
      <c r="A225" s="37"/>
      <c r="B225" s="36"/>
      <c r="C225" s="42"/>
      <c r="D225" s="8" t="s">
        <v>12</v>
      </c>
      <c r="E225" s="9"/>
      <c r="F225" s="9"/>
      <c r="G225" s="19"/>
      <c r="H225" s="3"/>
    </row>
    <row r="226" spans="1:8" ht="15">
      <c r="A226" s="37"/>
      <c r="B226" s="36"/>
      <c r="C226" s="42"/>
      <c r="D226" s="3" t="s">
        <v>13</v>
      </c>
      <c r="E226" s="9"/>
      <c r="F226" s="9"/>
      <c r="G226" s="19"/>
      <c r="H226" s="3"/>
    </row>
    <row r="227" spans="1:8" ht="63" customHeight="1">
      <c r="A227" s="37">
        <v>21</v>
      </c>
      <c r="B227" s="36" t="s">
        <v>7</v>
      </c>
      <c r="C227" s="38" t="s">
        <v>70</v>
      </c>
      <c r="D227" s="11" t="s">
        <v>9</v>
      </c>
      <c r="E227" s="6">
        <f>SUM(E228:E231)</f>
        <v>29886.9</v>
      </c>
      <c r="F227" s="6">
        <f>SUM(F228:F231)</f>
        <v>29886.9</v>
      </c>
      <c r="G227" s="19">
        <f>F227/E227</f>
        <v>1</v>
      </c>
      <c r="H227" s="3"/>
    </row>
    <row r="228" spans="1:8" ht="15">
      <c r="A228" s="37"/>
      <c r="B228" s="36"/>
      <c r="C228" s="38"/>
      <c r="D228" s="8" t="s">
        <v>10</v>
      </c>
      <c r="E228" s="9">
        <v>2988.7</v>
      </c>
      <c r="F228" s="9">
        <v>2988.7</v>
      </c>
      <c r="G228" s="19">
        <f>F228/E228</f>
        <v>1</v>
      </c>
      <c r="H228" s="3"/>
    </row>
    <row r="229" spans="1:8" ht="18" customHeight="1">
      <c r="A229" s="37"/>
      <c r="B229" s="36"/>
      <c r="C229" s="38"/>
      <c r="D229" s="8" t="s">
        <v>11</v>
      </c>
      <c r="E229" s="9">
        <v>11679.5</v>
      </c>
      <c r="F229" s="9">
        <v>11679.5</v>
      </c>
      <c r="G229" s="19">
        <f>F229/E229</f>
        <v>1</v>
      </c>
      <c r="H229" s="3"/>
    </row>
    <row r="230" spans="1:8" ht="30">
      <c r="A230" s="37"/>
      <c r="B230" s="36"/>
      <c r="C230" s="38"/>
      <c r="D230" s="8" t="s">
        <v>12</v>
      </c>
      <c r="E230" s="9">
        <v>15218.7</v>
      </c>
      <c r="F230" s="9">
        <v>15218.7</v>
      </c>
      <c r="G230" s="19">
        <f>F230/E230</f>
        <v>1</v>
      </c>
      <c r="H230" s="3"/>
    </row>
    <row r="231" spans="1:8" ht="15">
      <c r="A231" s="37"/>
      <c r="B231" s="36"/>
      <c r="C231" s="38"/>
      <c r="D231" s="3" t="s">
        <v>13</v>
      </c>
      <c r="E231" s="3"/>
      <c r="F231" s="3"/>
      <c r="G231" s="19"/>
      <c r="H231" s="3"/>
    </row>
    <row r="232" spans="1:8" ht="15">
      <c r="A232" s="3"/>
      <c r="B232" s="3"/>
      <c r="C232" s="3"/>
      <c r="D232" s="11" t="s">
        <v>9</v>
      </c>
      <c r="E232" s="14">
        <f>SUM(E233:E236)</f>
        <v>1924113.7</v>
      </c>
      <c r="F232" s="14">
        <f>SUM(F233:F236)</f>
        <v>1886038.71</v>
      </c>
      <c r="G232" s="19">
        <f>F232/E232</f>
        <v>0.9802116735617027</v>
      </c>
      <c r="H232" s="3"/>
    </row>
    <row r="233" spans="1:8" ht="15">
      <c r="A233" s="3"/>
      <c r="B233" s="41" t="s">
        <v>71</v>
      </c>
      <c r="C233" s="41"/>
      <c r="D233" s="8" t="s">
        <v>10</v>
      </c>
      <c r="E233" s="14">
        <f>E7+E12+E27+E32+E37+E67+E73+E78+E93+E98+E133+E158+E163+E183+E188+E203+E208+E213+E218+E223+E228</f>
        <v>935458.86</v>
      </c>
      <c r="F233" s="14">
        <f>F7+F12+F27+F32+F37+F67+F73+F78+F93+F98+F133+F158+F163+F183+F188+F203+F208+F213+F218+F223+F228</f>
        <v>899520.96</v>
      </c>
      <c r="G233" s="19">
        <f>F233/E233</f>
        <v>0.9615825970155437</v>
      </c>
      <c r="H233" s="3"/>
    </row>
    <row r="234" spans="1:8" ht="30">
      <c r="A234" s="3"/>
      <c r="B234" s="3"/>
      <c r="C234" s="3"/>
      <c r="D234" s="8" t="s">
        <v>11</v>
      </c>
      <c r="E234" s="14">
        <f>E8+E13+E28+E33+E38+E74+E68+E79+E94+E99+E134+E159+E164+E184+E189+E204+E209+E214+E219+E224+E229</f>
        <v>966353.9299999999</v>
      </c>
      <c r="F234" s="14">
        <f>F8+F13+F28+F33+F38+F74+F68+F79+F94+F99+F134+F159+F164+F184+F189+F204+F209+F214+F219+F224+F229</f>
        <v>964216.8400000001</v>
      </c>
      <c r="G234" s="19">
        <f>F234/E234</f>
        <v>0.9977885017759488</v>
      </c>
      <c r="H234" s="3"/>
    </row>
    <row r="235" spans="1:8" ht="30">
      <c r="A235" s="3"/>
      <c r="B235" s="3"/>
      <c r="C235" s="3"/>
      <c r="D235" s="8" t="s">
        <v>12</v>
      </c>
      <c r="E235" s="14">
        <f>E9+E14+E29+E34+E39+E69+E75+E80+E95+E100+E135+E160+E165+E185+E190+E205+E210+E215+E220+E230</f>
        <v>22300.91</v>
      </c>
      <c r="F235" s="14">
        <f>F9+F14+F29+F34+F39+F69+F75+F80+F95+F100+F135+F160+F165+F185+F190+F205+F210+F215+F220+F230</f>
        <v>22300.91</v>
      </c>
      <c r="G235" s="19">
        <f>F235/E235</f>
        <v>1</v>
      </c>
      <c r="H235" s="3"/>
    </row>
    <row r="236" spans="1:8" ht="15">
      <c r="A236" s="3"/>
      <c r="B236" s="3"/>
      <c r="C236" s="3"/>
      <c r="D236" s="3" t="s">
        <v>13</v>
      </c>
      <c r="E236" s="3"/>
      <c r="F236" s="3"/>
      <c r="G236" s="19"/>
      <c r="H236" s="3"/>
    </row>
    <row r="3055" ht="15"/>
    <row r="4366" ht="15"/>
    <row r="5466" ht="15"/>
    <row r="5915" ht="15">
      <c r="P5915" s="2"/>
    </row>
  </sheetData>
  <sheetProtection/>
  <mergeCells count="139">
    <mergeCell ref="B233:C233"/>
    <mergeCell ref="B222:B226"/>
    <mergeCell ref="C222:C226"/>
    <mergeCell ref="A222:A226"/>
    <mergeCell ref="B227:B231"/>
    <mergeCell ref="C227:C231"/>
    <mergeCell ref="A227:A231"/>
    <mergeCell ref="B212:B216"/>
    <mergeCell ref="C212:C216"/>
    <mergeCell ref="A212:A216"/>
    <mergeCell ref="B217:B221"/>
    <mergeCell ref="C217:C221"/>
    <mergeCell ref="A217:A221"/>
    <mergeCell ref="C202:C206"/>
    <mergeCell ref="B202:B206"/>
    <mergeCell ref="A202:A206"/>
    <mergeCell ref="B207:B211"/>
    <mergeCell ref="C207:C211"/>
    <mergeCell ref="A207:A211"/>
    <mergeCell ref="C192:C196"/>
    <mergeCell ref="B192:B196"/>
    <mergeCell ref="A192:A196"/>
    <mergeCell ref="C197:C201"/>
    <mergeCell ref="B197:B201"/>
    <mergeCell ref="A197:A201"/>
    <mergeCell ref="C182:C186"/>
    <mergeCell ref="B182:B186"/>
    <mergeCell ref="A182:A186"/>
    <mergeCell ref="B187:B191"/>
    <mergeCell ref="C187:C191"/>
    <mergeCell ref="A187:A191"/>
    <mergeCell ref="C172:C176"/>
    <mergeCell ref="B172:B176"/>
    <mergeCell ref="A172:A176"/>
    <mergeCell ref="C177:C181"/>
    <mergeCell ref="B177:B181"/>
    <mergeCell ref="A177:A181"/>
    <mergeCell ref="B162:B166"/>
    <mergeCell ref="C162:C166"/>
    <mergeCell ref="A162:A166"/>
    <mergeCell ref="C167:C171"/>
    <mergeCell ref="B167:B171"/>
    <mergeCell ref="A167:A171"/>
    <mergeCell ref="C152:C156"/>
    <mergeCell ref="B152:B156"/>
    <mergeCell ref="A152:A156"/>
    <mergeCell ref="C157:C161"/>
    <mergeCell ref="B157:B161"/>
    <mergeCell ref="A157:A161"/>
    <mergeCell ref="C132:C136"/>
    <mergeCell ref="B132:B136"/>
    <mergeCell ref="A132:A136"/>
    <mergeCell ref="B137:B141"/>
    <mergeCell ref="C137:C141"/>
    <mergeCell ref="C142:C146"/>
    <mergeCell ref="B142:B146"/>
    <mergeCell ref="A142:A146"/>
    <mergeCell ref="A137:A141"/>
    <mergeCell ref="C122:C126"/>
    <mergeCell ref="B122:B126"/>
    <mergeCell ref="A122:A126"/>
    <mergeCell ref="C127:C131"/>
    <mergeCell ref="B127:B131"/>
    <mergeCell ref="A127:A131"/>
    <mergeCell ref="C112:C116"/>
    <mergeCell ref="B112:B116"/>
    <mergeCell ref="A112:A116"/>
    <mergeCell ref="C117:C121"/>
    <mergeCell ref="B117:B121"/>
    <mergeCell ref="A117:A121"/>
    <mergeCell ref="C102:C106"/>
    <mergeCell ref="B102:B106"/>
    <mergeCell ref="A102:A106"/>
    <mergeCell ref="C107:C111"/>
    <mergeCell ref="B107:B111"/>
    <mergeCell ref="A107:A111"/>
    <mergeCell ref="B87:B91"/>
    <mergeCell ref="A77:A91"/>
    <mergeCell ref="B92:B96"/>
    <mergeCell ref="C92:C96"/>
    <mergeCell ref="A92:A96"/>
    <mergeCell ref="B77:B81"/>
    <mergeCell ref="C77:C81"/>
    <mergeCell ref="C82:C86"/>
    <mergeCell ref="B82:B86"/>
    <mergeCell ref="B97:B101"/>
    <mergeCell ref="C97:C101"/>
    <mergeCell ref="A97:A101"/>
    <mergeCell ref="C66:C70"/>
    <mergeCell ref="B66:B70"/>
    <mergeCell ref="A66:A70"/>
    <mergeCell ref="B72:B76"/>
    <mergeCell ref="A72:A76"/>
    <mergeCell ref="C72:C76"/>
    <mergeCell ref="C87:C91"/>
    <mergeCell ref="B56:B60"/>
    <mergeCell ref="C56:C60"/>
    <mergeCell ref="A56:A60"/>
    <mergeCell ref="B61:B65"/>
    <mergeCell ref="C61:C65"/>
    <mergeCell ref="A61:A65"/>
    <mergeCell ref="B46:B50"/>
    <mergeCell ref="C46:C50"/>
    <mergeCell ref="A46:A50"/>
    <mergeCell ref="B51:B55"/>
    <mergeCell ref="A51:A55"/>
    <mergeCell ref="C51:C55"/>
    <mergeCell ref="B36:B40"/>
    <mergeCell ref="A36:A40"/>
    <mergeCell ref="C36:C40"/>
    <mergeCell ref="C41:C45"/>
    <mergeCell ref="B41:B45"/>
    <mergeCell ref="A41:A45"/>
    <mergeCell ref="B26:B30"/>
    <mergeCell ref="C26:C30"/>
    <mergeCell ref="A26:A30"/>
    <mergeCell ref="B31:B35"/>
    <mergeCell ref="C31:C35"/>
    <mergeCell ref="A31:A35"/>
    <mergeCell ref="C16:C20"/>
    <mergeCell ref="B16:B20"/>
    <mergeCell ref="A16:A20"/>
    <mergeCell ref="B21:B25"/>
    <mergeCell ref="C21:C25"/>
    <mergeCell ref="A21:A25"/>
    <mergeCell ref="C6:C10"/>
    <mergeCell ref="B6:B10"/>
    <mergeCell ref="A6:A10"/>
    <mergeCell ref="B11:B15"/>
    <mergeCell ref="C11:C15"/>
    <mergeCell ref="A11:A15"/>
    <mergeCell ref="C2:G2"/>
    <mergeCell ref="H4:H5"/>
    <mergeCell ref="A4:A5"/>
    <mergeCell ref="B4:B5"/>
    <mergeCell ref="C4:C5"/>
    <mergeCell ref="D4:D5"/>
    <mergeCell ref="G4:G5"/>
    <mergeCell ref="E4:F4"/>
  </mergeCells>
  <hyperlinks>
    <hyperlink ref="C41" location="P3055" display="P3055"/>
    <hyperlink ref="C51" location="P4366" display="P4366"/>
    <hyperlink ref="C56" location="P5466" display="P5466"/>
    <hyperlink ref="C61" location="P5915" display="P5915"/>
  </hyperlinks>
  <printOptions/>
  <pageMargins left="0.7" right="0.7" top="0.75" bottom="0.75" header="0.3" footer="0.3"/>
  <pageSetup horizontalDpi="600" verticalDpi="600" orientation="portrait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O5795"/>
  <sheetViews>
    <sheetView tabSelected="1" zoomScalePageLayoutView="0" workbookViewId="0" topLeftCell="A1">
      <selection activeCell="B2" sqref="B2:G2"/>
    </sheetView>
  </sheetViews>
  <sheetFormatPr defaultColWidth="9.140625" defaultRowHeight="15"/>
  <cols>
    <col min="1" max="1" width="4.00390625" style="1" customWidth="1"/>
    <col min="2" max="2" width="17.57421875" style="1" customWidth="1"/>
    <col min="3" max="3" width="24.00390625" style="1" customWidth="1"/>
    <col min="4" max="4" width="28.140625" style="1" customWidth="1"/>
    <col min="5" max="5" width="17.7109375" style="1" customWidth="1"/>
    <col min="6" max="6" width="16.421875" style="1" customWidth="1"/>
    <col min="7" max="7" width="17.00390625" style="1" customWidth="1"/>
    <col min="8" max="16384" width="9.140625" style="1" customWidth="1"/>
  </cols>
  <sheetData>
    <row r="2" spans="2:7" ht="18.75">
      <c r="B2" s="35" t="s">
        <v>95</v>
      </c>
      <c r="C2" s="35"/>
      <c r="D2" s="35"/>
      <c r="E2" s="35"/>
      <c r="F2" s="35"/>
      <c r="G2" s="35"/>
    </row>
    <row r="4" spans="1:7" ht="15" customHeight="1">
      <c r="A4" s="37" t="s">
        <v>0</v>
      </c>
      <c r="B4" s="37" t="s">
        <v>1</v>
      </c>
      <c r="C4" s="36" t="s">
        <v>73</v>
      </c>
      <c r="D4" s="36" t="s">
        <v>3</v>
      </c>
      <c r="E4" s="36" t="s">
        <v>4</v>
      </c>
      <c r="F4" s="36"/>
      <c r="G4" s="36" t="s">
        <v>5</v>
      </c>
    </row>
    <row r="5" spans="1:7" ht="123.75" customHeight="1">
      <c r="A5" s="37"/>
      <c r="B5" s="37"/>
      <c r="C5" s="36"/>
      <c r="D5" s="36"/>
      <c r="E5" s="26" t="s">
        <v>15</v>
      </c>
      <c r="F5" s="5" t="s">
        <v>16</v>
      </c>
      <c r="G5" s="36"/>
    </row>
    <row r="6" spans="1:7" ht="15">
      <c r="A6" s="37">
        <v>1</v>
      </c>
      <c r="B6" s="36" t="s">
        <v>7</v>
      </c>
      <c r="C6" s="38" t="s">
        <v>74</v>
      </c>
      <c r="D6" s="3" t="s">
        <v>9</v>
      </c>
      <c r="E6" s="6">
        <f>SUM(E7:E10)</f>
        <v>80203.2</v>
      </c>
      <c r="F6" s="6">
        <f>SUM(F7:F10)</f>
        <v>79612.14</v>
      </c>
      <c r="G6" s="7">
        <f>F6/E6</f>
        <v>0.9926304686097314</v>
      </c>
    </row>
    <row r="7" spans="1:7" ht="15">
      <c r="A7" s="37"/>
      <c r="B7" s="36"/>
      <c r="C7" s="38"/>
      <c r="D7" s="8" t="s">
        <v>10</v>
      </c>
      <c r="E7" s="9">
        <v>14376.2</v>
      </c>
      <c r="F7" s="9">
        <v>14180.05</v>
      </c>
      <c r="G7" s="10">
        <f>F7/E7</f>
        <v>0.9863559215926322</v>
      </c>
    </row>
    <row r="8" spans="1:7" ht="30">
      <c r="A8" s="37"/>
      <c r="B8" s="36"/>
      <c r="C8" s="38"/>
      <c r="D8" s="8" t="s">
        <v>11</v>
      </c>
      <c r="E8" s="9">
        <v>65388.92</v>
      </c>
      <c r="F8" s="9">
        <v>65286.24</v>
      </c>
      <c r="G8" s="10">
        <f>F8/E8</f>
        <v>0.9984297033809397</v>
      </c>
    </row>
    <row r="9" spans="1:7" ht="30">
      <c r="A9" s="37"/>
      <c r="B9" s="36"/>
      <c r="C9" s="38"/>
      <c r="D9" s="8" t="s">
        <v>12</v>
      </c>
      <c r="E9" s="9">
        <v>438.08</v>
      </c>
      <c r="F9" s="9">
        <v>145.85</v>
      </c>
      <c r="G9" s="10">
        <f>F9/E9</f>
        <v>0.33293005843681517</v>
      </c>
    </row>
    <row r="10" spans="1:7" ht="18.75" customHeight="1">
      <c r="A10" s="37"/>
      <c r="B10" s="36"/>
      <c r="C10" s="38"/>
      <c r="D10" s="3" t="s">
        <v>13</v>
      </c>
      <c r="E10" s="9"/>
      <c r="F10" s="9"/>
      <c r="G10" s="10"/>
    </row>
    <row r="11" spans="1:7" ht="15">
      <c r="A11" s="37">
        <v>2</v>
      </c>
      <c r="B11" s="36" t="s">
        <v>7</v>
      </c>
      <c r="C11" s="38" t="s">
        <v>75</v>
      </c>
      <c r="D11" s="11" t="s">
        <v>9</v>
      </c>
      <c r="E11" s="6">
        <f>SUM(E12:E15)</f>
        <v>217814.5</v>
      </c>
      <c r="F11" s="6">
        <f>SUM(F12:F15)</f>
        <v>195142.4</v>
      </c>
      <c r="G11" s="7">
        <f>F11/E11</f>
        <v>0.8959109701144781</v>
      </c>
    </row>
    <row r="12" spans="1:7" ht="15">
      <c r="A12" s="37"/>
      <c r="B12" s="36"/>
      <c r="C12" s="38"/>
      <c r="D12" s="8" t="s">
        <v>10</v>
      </c>
      <c r="E12" s="9">
        <v>81829.2</v>
      </c>
      <c r="F12" s="9">
        <v>80492.5</v>
      </c>
      <c r="G12" s="10">
        <f>F12/E12</f>
        <v>0.9836647553684993</v>
      </c>
    </row>
    <row r="13" spans="1:7" ht="30">
      <c r="A13" s="37"/>
      <c r="B13" s="36"/>
      <c r="C13" s="38"/>
      <c r="D13" s="8" t="s">
        <v>11</v>
      </c>
      <c r="E13" s="9">
        <v>135821.1</v>
      </c>
      <c r="F13" s="9">
        <v>114494.3</v>
      </c>
      <c r="G13" s="10">
        <f>F13/E13</f>
        <v>0.8429787418891468</v>
      </c>
    </row>
    <row r="14" spans="1:7" ht="30">
      <c r="A14" s="37"/>
      <c r="B14" s="36"/>
      <c r="C14" s="38"/>
      <c r="D14" s="8" t="s">
        <v>12</v>
      </c>
      <c r="E14" s="9"/>
      <c r="F14" s="9"/>
      <c r="G14" s="10"/>
    </row>
    <row r="15" spans="1:7" ht="15">
      <c r="A15" s="37"/>
      <c r="B15" s="36"/>
      <c r="C15" s="38"/>
      <c r="D15" s="3" t="s">
        <v>13</v>
      </c>
      <c r="E15" s="9">
        <v>164.2</v>
      </c>
      <c r="F15" s="9">
        <v>155.6</v>
      </c>
      <c r="G15" s="10">
        <f>F15/E15</f>
        <v>0.9476248477466505</v>
      </c>
    </row>
    <row r="16" spans="1:7" ht="15">
      <c r="A16" s="37">
        <v>3</v>
      </c>
      <c r="B16" s="36" t="s">
        <v>7</v>
      </c>
      <c r="C16" s="38" t="s">
        <v>76</v>
      </c>
      <c r="D16" s="11" t="s">
        <v>9</v>
      </c>
      <c r="E16" s="6">
        <f>SUM(E17:E20)</f>
        <v>59614</v>
      </c>
      <c r="F16" s="6">
        <f>SUM(F17:F20)</f>
        <v>53766.799999999996</v>
      </c>
      <c r="G16" s="7">
        <f>F16/E16</f>
        <v>0.9019156573959136</v>
      </c>
    </row>
    <row r="17" spans="1:7" ht="15">
      <c r="A17" s="37"/>
      <c r="B17" s="36"/>
      <c r="C17" s="38"/>
      <c r="D17" s="8" t="s">
        <v>10</v>
      </c>
      <c r="E17" s="9">
        <v>47271.3</v>
      </c>
      <c r="F17" s="9">
        <v>42778</v>
      </c>
      <c r="G17" s="10">
        <f>F17/E17</f>
        <v>0.9049465531940099</v>
      </c>
    </row>
    <row r="18" spans="1:7" ht="30">
      <c r="A18" s="37"/>
      <c r="B18" s="36"/>
      <c r="C18" s="38"/>
      <c r="D18" s="8" t="s">
        <v>11</v>
      </c>
      <c r="E18" s="9">
        <v>12018.5</v>
      </c>
      <c r="F18" s="9">
        <v>10664.6</v>
      </c>
      <c r="G18" s="10">
        <f>F18/E18</f>
        <v>0.8873486707991847</v>
      </c>
    </row>
    <row r="19" spans="1:7" ht="30">
      <c r="A19" s="37"/>
      <c r="B19" s="36"/>
      <c r="C19" s="38"/>
      <c r="D19" s="8" t="s">
        <v>12</v>
      </c>
      <c r="E19" s="9">
        <v>324.2</v>
      </c>
      <c r="F19" s="9">
        <v>324.2</v>
      </c>
      <c r="G19" s="10">
        <f>F19/E19</f>
        <v>1</v>
      </c>
    </row>
    <row r="20" spans="1:7" ht="15">
      <c r="A20" s="37"/>
      <c r="B20" s="36"/>
      <c r="C20" s="38"/>
      <c r="D20" s="3" t="s">
        <v>13</v>
      </c>
      <c r="E20" s="9"/>
      <c r="F20" s="9"/>
      <c r="G20" s="10"/>
    </row>
    <row r="21" spans="1:7" ht="30" customHeight="1">
      <c r="A21" s="37">
        <v>4</v>
      </c>
      <c r="B21" s="36" t="s">
        <v>7</v>
      </c>
      <c r="C21" s="38" t="s">
        <v>77</v>
      </c>
      <c r="D21" s="11" t="s">
        <v>9</v>
      </c>
      <c r="E21" s="31">
        <f>SUM(E22:E25)</f>
        <v>20400.5</v>
      </c>
      <c r="F21" s="31">
        <f>SUM(F22:F25)</f>
        <v>15134</v>
      </c>
      <c r="G21" s="17">
        <f>F21/E21</f>
        <v>0.7418445626332688</v>
      </c>
    </row>
    <row r="22" spans="1:7" ht="15">
      <c r="A22" s="37"/>
      <c r="B22" s="36"/>
      <c r="C22" s="38"/>
      <c r="D22" s="8" t="s">
        <v>10</v>
      </c>
      <c r="E22" s="9">
        <v>5109.6</v>
      </c>
      <c r="F22" s="9">
        <v>5095.8</v>
      </c>
      <c r="G22" s="10">
        <f>F22/E22</f>
        <v>0.9972992015030531</v>
      </c>
    </row>
    <row r="23" spans="1:7" ht="30">
      <c r="A23" s="37"/>
      <c r="B23" s="36"/>
      <c r="C23" s="38"/>
      <c r="D23" s="8" t="s">
        <v>11</v>
      </c>
      <c r="E23" s="9">
        <v>15290.9</v>
      </c>
      <c r="F23" s="9">
        <v>10038.2</v>
      </c>
      <c r="G23" s="10">
        <f>F23/E23</f>
        <v>0.656481959858478</v>
      </c>
    </row>
    <row r="24" spans="1:7" ht="30">
      <c r="A24" s="37"/>
      <c r="B24" s="36"/>
      <c r="C24" s="38"/>
      <c r="D24" s="8" t="s">
        <v>12</v>
      </c>
      <c r="E24" s="9"/>
      <c r="F24" s="9"/>
      <c r="G24" s="27"/>
    </row>
    <row r="25" spans="1:7" ht="18.75" customHeight="1">
      <c r="A25" s="37"/>
      <c r="B25" s="36"/>
      <c r="C25" s="38"/>
      <c r="D25" s="3" t="s">
        <v>13</v>
      </c>
      <c r="E25" s="9"/>
      <c r="F25" s="9"/>
      <c r="G25" s="27"/>
    </row>
    <row r="26" spans="1:7" ht="19.5" customHeight="1">
      <c r="A26" s="37">
        <v>5</v>
      </c>
      <c r="B26" s="36" t="s">
        <v>7</v>
      </c>
      <c r="C26" s="38" t="s">
        <v>78</v>
      </c>
      <c r="D26" s="11" t="s">
        <v>9</v>
      </c>
      <c r="E26" s="6">
        <f>SUM(E27:E30)</f>
        <v>49871.9</v>
      </c>
      <c r="F26" s="6">
        <f>SUM(F27:F30)</f>
        <v>36691.6</v>
      </c>
      <c r="G26" s="7">
        <f>F26/E26</f>
        <v>0.7357169067150038</v>
      </c>
    </row>
    <row r="27" spans="1:7" ht="15">
      <c r="A27" s="37"/>
      <c r="B27" s="36"/>
      <c r="C27" s="38"/>
      <c r="D27" s="8" t="s">
        <v>10</v>
      </c>
      <c r="E27" s="9">
        <v>8411.5</v>
      </c>
      <c r="F27" s="9">
        <v>7789.9</v>
      </c>
      <c r="G27" s="10">
        <f>F27/E27</f>
        <v>0.9261011710158711</v>
      </c>
    </row>
    <row r="28" spans="1:7" ht="30">
      <c r="A28" s="37"/>
      <c r="B28" s="36"/>
      <c r="C28" s="38"/>
      <c r="D28" s="8" t="s">
        <v>11</v>
      </c>
      <c r="E28" s="9">
        <v>25111.4</v>
      </c>
      <c r="F28" s="9">
        <v>23492.6</v>
      </c>
      <c r="G28" s="10">
        <f>F28/E28</f>
        <v>0.935535254904147</v>
      </c>
    </row>
    <row r="29" spans="1:7" ht="30">
      <c r="A29" s="37"/>
      <c r="B29" s="36"/>
      <c r="C29" s="38"/>
      <c r="D29" s="8" t="s">
        <v>12</v>
      </c>
      <c r="E29" s="9">
        <v>16349</v>
      </c>
      <c r="F29" s="9">
        <v>5409.1</v>
      </c>
      <c r="G29" s="10">
        <f>F29/E29</f>
        <v>0.330852039880115</v>
      </c>
    </row>
    <row r="30" spans="1:7" ht="15">
      <c r="A30" s="37"/>
      <c r="B30" s="36"/>
      <c r="C30" s="38"/>
      <c r="D30" s="3" t="s">
        <v>13</v>
      </c>
      <c r="E30" s="9"/>
      <c r="F30" s="9"/>
      <c r="G30" s="10"/>
    </row>
    <row r="31" spans="1:7" ht="69.75" customHeight="1">
      <c r="A31" s="37">
        <v>6</v>
      </c>
      <c r="B31" s="36" t="s">
        <v>7</v>
      </c>
      <c r="C31" s="38" t="s">
        <v>79</v>
      </c>
      <c r="D31" s="11" t="s">
        <v>9</v>
      </c>
      <c r="E31" s="6">
        <f>SUM(E32:E35)</f>
        <v>13086.68</v>
      </c>
      <c r="F31" s="6">
        <f>SUM(F32:F35)</f>
        <v>13086.68</v>
      </c>
      <c r="G31" s="7">
        <f>F31/E31</f>
        <v>1</v>
      </c>
    </row>
    <row r="32" spans="1:7" ht="15">
      <c r="A32" s="37"/>
      <c r="B32" s="36"/>
      <c r="C32" s="38"/>
      <c r="D32" s="8" t="s">
        <v>10</v>
      </c>
      <c r="E32" s="9">
        <v>13086.68</v>
      </c>
      <c r="F32" s="9">
        <v>13086.68</v>
      </c>
      <c r="G32" s="10">
        <f>F32/E32</f>
        <v>1</v>
      </c>
    </row>
    <row r="33" spans="1:7" ht="30">
      <c r="A33" s="37"/>
      <c r="B33" s="36"/>
      <c r="C33" s="38"/>
      <c r="D33" s="8" t="s">
        <v>11</v>
      </c>
      <c r="E33" s="9"/>
      <c r="F33" s="9"/>
      <c r="G33" s="27"/>
    </row>
    <row r="34" spans="1:7" ht="30">
      <c r="A34" s="37"/>
      <c r="B34" s="36"/>
      <c r="C34" s="38"/>
      <c r="D34" s="8" t="s">
        <v>12</v>
      </c>
      <c r="E34" s="9"/>
      <c r="F34" s="9"/>
      <c r="G34" s="27"/>
    </row>
    <row r="35" spans="1:7" ht="15">
      <c r="A35" s="37"/>
      <c r="B35" s="36"/>
      <c r="C35" s="38"/>
      <c r="D35" s="3" t="s">
        <v>13</v>
      </c>
      <c r="E35" s="9"/>
      <c r="F35" s="9"/>
      <c r="G35" s="27"/>
    </row>
    <row r="36" spans="1:7" ht="15">
      <c r="A36" s="3"/>
      <c r="B36" s="3"/>
      <c r="C36" s="3"/>
      <c r="D36" s="3"/>
      <c r="E36" s="9"/>
      <c r="F36" s="9"/>
      <c r="G36" s="27"/>
    </row>
    <row r="37" spans="1:7" ht="35.25" customHeight="1">
      <c r="A37" s="37">
        <v>7</v>
      </c>
      <c r="B37" s="36" t="s">
        <v>7</v>
      </c>
      <c r="C37" s="38" t="s">
        <v>80</v>
      </c>
      <c r="D37" s="11" t="s">
        <v>9</v>
      </c>
      <c r="E37" s="31">
        <f>SUM(E38:E41)</f>
        <v>6.23</v>
      </c>
      <c r="F37" s="31">
        <f>SUM(F38:F41)</f>
        <v>6.23</v>
      </c>
      <c r="G37" s="7">
        <f>F37/E37</f>
        <v>1</v>
      </c>
    </row>
    <row r="38" spans="1:7" ht="15" customHeight="1">
      <c r="A38" s="37"/>
      <c r="B38" s="36"/>
      <c r="C38" s="38"/>
      <c r="D38" s="8" t="s">
        <v>10</v>
      </c>
      <c r="E38" s="28">
        <v>6.23</v>
      </c>
      <c r="F38" s="28">
        <v>6.23</v>
      </c>
      <c r="G38" s="10">
        <f>F38/E38</f>
        <v>1</v>
      </c>
    </row>
    <row r="39" spans="1:7" ht="15" customHeight="1">
      <c r="A39" s="37"/>
      <c r="B39" s="36"/>
      <c r="C39" s="38"/>
      <c r="D39" s="8" t="s">
        <v>11</v>
      </c>
      <c r="E39" s="9"/>
      <c r="F39" s="9"/>
      <c r="G39" s="27"/>
    </row>
    <row r="40" spans="1:7" ht="30">
      <c r="A40" s="37"/>
      <c r="B40" s="36"/>
      <c r="C40" s="38"/>
      <c r="D40" s="8" t="s">
        <v>12</v>
      </c>
      <c r="E40" s="9"/>
      <c r="F40" s="9"/>
      <c r="G40" s="27"/>
    </row>
    <row r="41" spans="1:7" ht="15">
      <c r="A41" s="37"/>
      <c r="B41" s="36"/>
      <c r="C41" s="38"/>
      <c r="D41" s="3" t="s">
        <v>13</v>
      </c>
      <c r="E41" s="9"/>
      <c r="F41" s="9"/>
      <c r="G41" s="27"/>
    </row>
    <row r="42" spans="1:7" ht="55.5" customHeight="1">
      <c r="A42" s="52">
        <v>8</v>
      </c>
      <c r="B42" s="36" t="s">
        <v>7</v>
      </c>
      <c r="C42" s="38" t="s">
        <v>81</v>
      </c>
      <c r="D42" s="11" t="s">
        <v>9</v>
      </c>
      <c r="E42" s="6">
        <f>SUM(E43:E46)</f>
        <v>597</v>
      </c>
      <c r="F42" s="6">
        <f>SUM(F43:F46)</f>
        <v>596.8</v>
      </c>
      <c r="G42" s="17">
        <f>F42/E42</f>
        <v>0.9996649916247905</v>
      </c>
    </row>
    <row r="43" spans="1:7" ht="15">
      <c r="A43" s="53"/>
      <c r="B43" s="36"/>
      <c r="C43" s="38"/>
      <c r="D43" s="8" t="s">
        <v>10</v>
      </c>
      <c r="E43" s="9">
        <v>301</v>
      </c>
      <c r="F43" s="9">
        <v>300.8</v>
      </c>
      <c r="G43" s="18">
        <f>F43/E43</f>
        <v>0.9993355481727575</v>
      </c>
    </row>
    <row r="44" spans="1:7" ht="15" customHeight="1">
      <c r="A44" s="53"/>
      <c r="B44" s="36"/>
      <c r="C44" s="38"/>
      <c r="D44" s="8" t="s">
        <v>11</v>
      </c>
      <c r="E44" s="9">
        <v>296</v>
      </c>
      <c r="F44" s="9">
        <v>296</v>
      </c>
      <c r="G44" s="10">
        <f>F44/E44</f>
        <v>1</v>
      </c>
    </row>
    <row r="45" spans="1:7" ht="30">
      <c r="A45" s="53"/>
      <c r="B45" s="36"/>
      <c r="C45" s="38"/>
      <c r="D45" s="8" t="s">
        <v>12</v>
      </c>
      <c r="E45" s="9"/>
      <c r="F45" s="9"/>
      <c r="G45" s="10"/>
    </row>
    <row r="46" spans="1:7" ht="15">
      <c r="A46" s="54"/>
      <c r="B46" s="36"/>
      <c r="C46" s="38"/>
      <c r="D46" s="3" t="s">
        <v>13</v>
      </c>
      <c r="E46" s="9"/>
      <c r="F46" s="9"/>
      <c r="G46" s="10"/>
    </row>
    <row r="47" spans="1:7" ht="31.5" customHeight="1">
      <c r="A47" s="37">
        <v>9</v>
      </c>
      <c r="B47" s="36" t="s">
        <v>7</v>
      </c>
      <c r="C47" s="38" t="s">
        <v>82</v>
      </c>
      <c r="D47" s="11" t="s">
        <v>9</v>
      </c>
      <c r="E47" s="6">
        <f>SUM(E48:E51)</f>
        <v>49056.88</v>
      </c>
      <c r="F47" s="6">
        <f>SUM(F48:F51)</f>
        <v>47950.21</v>
      </c>
      <c r="G47" s="17">
        <f>F47/E47</f>
        <v>0.9774410847163538</v>
      </c>
    </row>
    <row r="48" spans="1:7" ht="21.75" customHeight="1">
      <c r="A48" s="37"/>
      <c r="B48" s="36"/>
      <c r="C48" s="38"/>
      <c r="D48" s="8" t="s">
        <v>10</v>
      </c>
      <c r="E48" s="32">
        <v>49056.88</v>
      </c>
      <c r="F48" s="32">
        <v>47950.21</v>
      </c>
      <c r="G48" s="18">
        <f>F48/E48</f>
        <v>0.9774410847163538</v>
      </c>
    </row>
    <row r="49" spans="1:7" ht="16.5" customHeight="1">
      <c r="A49" s="37"/>
      <c r="B49" s="36"/>
      <c r="C49" s="38"/>
      <c r="D49" s="8" t="s">
        <v>11</v>
      </c>
      <c r="E49" s="9"/>
      <c r="F49" s="9"/>
      <c r="G49" s="9"/>
    </row>
    <row r="50" spans="1:7" ht="30">
      <c r="A50" s="37"/>
      <c r="B50" s="36"/>
      <c r="C50" s="38"/>
      <c r="D50" s="8" t="s">
        <v>12</v>
      </c>
      <c r="E50" s="9"/>
      <c r="F50" s="9"/>
      <c r="G50" s="9"/>
    </row>
    <row r="51" spans="1:7" ht="29.25" customHeight="1">
      <c r="A51" s="37"/>
      <c r="B51" s="36"/>
      <c r="C51" s="38"/>
      <c r="D51" s="3" t="s">
        <v>13</v>
      </c>
      <c r="E51" s="9"/>
      <c r="F51" s="9"/>
      <c r="G51" s="9"/>
    </row>
    <row r="52" spans="1:7" ht="15">
      <c r="A52" s="37">
        <v>10</v>
      </c>
      <c r="B52" s="36" t="s">
        <v>7</v>
      </c>
      <c r="C52" s="38" t="s">
        <v>83</v>
      </c>
      <c r="D52" s="11" t="s">
        <v>9</v>
      </c>
      <c r="E52" s="13">
        <f>SUM(E53:E56)</f>
        <v>1475436.3</v>
      </c>
      <c r="F52" s="13">
        <f>SUM(F53:F56)</f>
        <v>1471535.1</v>
      </c>
      <c r="G52" s="7">
        <f>F52/E52</f>
        <v>0.9973559007596601</v>
      </c>
    </row>
    <row r="53" spans="1:7" ht="15">
      <c r="A53" s="37"/>
      <c r="B53" s="36"/>
      <c r="C53" s="38"/>
      <c r="D53" s="8" t="s">
        <v>10</v>
      </c>
      <c r="E53" s="14">
        <v>448351.4</v>
      </c>
      <c r="F53" s="14">
        <v>447626.1</v>
      </c>
      <c r="G53" s="10">
        <f>F53/E53</f>
        <v>0.998382295672546</v>
      </c>
    </row>
    <row r="54" spans="1:7" ht="30">
      <c r="A54" s="37"/>
      <c r="B54" s="36"/>
      <c r="C54" s="38"/>
      <c r="D54" s="8" t="s">
        <v>11</v>
      </c>
      <c r="E54" s="14">
        <v>1027084.9</v>
      </c>
      <c r="F54" s="14">
        <v>1023909</v>
      </c>
      <c r="G54" s="10">
        <f>F54/E54</f>
        <v>0.9969078505584105</v>
      </c>
    </row>
    <row r="55" spans="1:7" ht="30">
      <c r="A55" s="37"/>
      <c r="B55" s="36"/>
      <c r="C55" s="38"/>
      <c r="D55" s="8" t="s">
        <v>12</v>
      </c>
      <c r="E55" s="3"/>
      <c r="F55" s="3"/>
      <c r="G55" s="10"/>
    </row>
    <row r="56" spans="1:7" ht="15">
      <c r="A56" s="37"/>
      <c r="B56" s="36"/>
      <c r="C56" s="38"/>
      <c r="D56" s="3" t="s">
        <v>13</v>
      </c>
      <c r="E56" s="3"/>
      <c r="F56" s="3"/>
      <c r="G56" s="10"/>
    </row>
    <row r="57" spans="1:7" ht="22.5" customHeight="1">
      <c r="A57" s="37">
        <v>11</v>
      </c>
      <c r="B57" s="36" t="s">
        <v>46</v>
      </c>
      <c r="C57" s="38" t="s">
        <v>84</v>
      </c>
      <c r="D57" s="11" t="s">
        <v>9</v>
      </c>
      <c r="E57" s="15">
        <f>SUM(E58:E61)</f>
        <v>217772.69999999998</v>
      </c>
      <c r="F57" s="15">
        <f>SUM(F58:F61)</f>
        <v>217772.69999999998</v>
      </c>
      <c r="G57" s="19">
        <f>F57/E57</f>
        <v>1</v>
      </c>
    </row>
    <row r="58" spans="1:7" ht="15">
      <c r="A58" s="37"/>
      <c r="B58" s="36"/>
      <c r="C58" s="38"/>
      <c r="D58" s="8" t="s">
        <v>10</v>
      </c>
      <c r="E58" s="16">
        <v>195963.8</v>
      </c>
      <c r="F58" s="16">
        <v>195963.8</v>
      </c>
      <c r="G58" s="29">
        <f>F58/E58</f>
        <v>1</v>
      </c>
    </row>
    <row r="59" spans="1:7" ht="12.75" customHeight="1">
      <c r="A59" s="37"/>
      <c r="B59" s="36"/>
      <c r="C59" s="38"/>
      <c r="D59" s="8" t="s">
        <v>11</v>
      </c>
      <c r="E59" s="16">
        <v>15857.9</v>
      </c>
      <c r="F59" s="16">
        <v>15857.9</v>
      </c>
      <c r="G59" s="29">
        <f>F59/E59</f>
        <v>1</v>
      </c>
    </row>
    <row r="60" spans="1:7" ht="30">
      <c r="A60" s="37"/>
      <c r="B60" s="36"/>
      <c r="C60" s="38"/>
      <c r="D60" s="8" t="s">
        <v>12</v>
      </c>
      <c r="E60" s="16">
        <v>5951</v>
      </c>
      <c r="F60" s="16">
        <v>5951</v>
      </c>
      <c r="G60" s="29">
        <f>F60/E60</f>
        <v>1</v>
      </c>
    </row>
    <row r="61" spans="1:7" ht="15">
      <c r="A61" s="37"/>
      <c r="B61" s="36"/>
      <c r="C61" s="38"/>
      <c r="D61" s="3" t="s">
        <v>13</v>
      </c>
      <c r="E61" s="16"/>
      <c r="F61" s="16"/>
      <c r="G61" s="19"/>
    </row>
    <row r="62" spans="1:7" ht="15">
      <c r="A62" s="37">
        <v>12</v>
      </c>
      <c r="B62" s="36" t="s">
        <v>7</v>
      </c>
      <c r="C62" s="38" t="s">
        <v>85</v>
      </c>
      <c r="D62" s="11" t="s">
        <v>9</v>
      </c>
      <c r="E62" s="22">
        <f>SUM(E63:E66)</f>
        <v>110367.97</v>
      </c>
      <c r="F62" s="22">
        <f>SUM(F63:F66)</f>
        <v>110105</v>
      </c>
      <c r="G62" s="19">
        <f>F62/E62</f>
        <v>0.9976173340870544</v>
      </c>
    </row>
    <row r="63" spans="1:7" ht="15">
      <c r="A63" s="37"/>
      <c r="B63" s="36"/>
      <c r="C63" s="38"/>
      <c r="D63" s="8" t="s">
        <v>10</v>
      </c>
      <c r="E63" s="23">
        <v>95188.16</v>
      </c>
      <c r="F63" s="23">
        <v>95080.55</v>
      </c>
      <c r="G63" s="29">
        <f>F63/E63</f>
        <v>0.9988695022574237</v>
      </c>
    </row>
    <row r="64" spans="1:7" ht="14.25" customHeight="1">
      <c r="A64" s="37"/>
      <c r="B64" s="36"/>
      <c r="C64" s="38"/>
      <c r="D64" s="8" t="s">
        <v>11</v>
      </c>
      <c r="E64" s="23">
        <v>15179.81</v>
      </c>
      <c r="F64" s="23">
        <v>15024.45</v>
      </c>
      <c r="G64" s="19">
        <f>F64/E64</f>
        <v>0.9897653527942709</v>
      </c>
    </row>
    <row r="65" spans="1:7" ht="30">
      <c r="A65" s="37"/>
      <c r="B65" s="36"/>
      <c r="C65" s="38"/>
      <c r="D65" s="8" t="s">
        <v>12</v>
      </c>
      <c r="E65" s="23"/>
      <c r="F65" s="23"/>
      <c r="G65" s="19"/>
    </row>
    <row r="66" spans="1:7" ht="15">
      <c r="A66" s="37"/>
      <c r="B66" s="36"/>
      <c r="C66" s="38"/>
      <c r="D66" s="3" t="s">
        <v>13</v>
      </c>
      <c r="E66" s="23"/>
      <c r="F66" s="23"/>
      <c r="G66" s="19"/>
    </row>
    <row r="67" spans="1:7" ht="15">
      <c r="A67" s="37">
        <v>13</v>
      </c>
      <c r="B67" s="36" t="s">
        <v>7</v>
      </c>
      <c r="C67" s="38" t="s">
        <v>86</v>
      </c>
      <c r="D67" s="11" t="s">
        <v>9</v>
      </c>
      <c r="E67" s="22">
        <f>SUM(E68:E71)</f>
        <v>13774.6</v>
      </c>
      <c r="F67" s="22">
        <f>SUM(F68:F71)</f>
        <v>13774.6</v>
      </c>
      <c r="G67" s="19">
        <f>F67/E67</f>
        <v>1</v>
      </c>
    </row>
    <row r="68" spans="1:7" ht="15">
      <c r="A68" s="37"/>
      <c r="B68" s="36"/>
      <c r="C68" s="38"/>
      <c r="D68" s="8" t="s">
        <v>10</v>
      </c>
      <c r="E68" s="23">
        <v>13774.6</v>
      </c>
      <c r="F68" s="23">
        <v>13774.6</v>
      </c>
      <c r="G68" s="29">
        <f>F68/E68</f>
        <v>1</v>
      </c>
    </row>
    <row r="69" spans="1:7" ht="19.5" customHeight="1">
      <c r="A69" s="37"/>
      <c r="B69" s="36"/>
      <c r="C69" s="38"/>
      <c r="D69" s="8" t="s">
        <v>11</v>
      </c>
      <c r="E69" s="23"/>
      <c r="F69" s="23"/>
      <c r="G69" s="19"/>
    </row>
    <row r="70" spans="1:7" ht="30">
      <c r="A70" s="37"/>
      <c r="B70" s="36"/>
      <c r="C70" s="38"/>
      <c r="D70" s="8" t="s">
        <v>12</v>
      </c>
      <c r="E70" s="23"/>
      <c r="F70" s="23"/>
      <c r="G70" s="19"/>
    </row>
    <row r="71" spans="1:7" ht="15">
      <c r="A71" s="37"/>
      <c r="B71" s="36"/>
      <c r="C71" s="38"/>
      <c r="D71" s="3" t="s">
        <v>13</v>
      </c>
      <c r="E71" s="23"/>
      <c r="F71" s="23"/>
      <c r="G71" s="19"/>
    </row>
    <row r="72" spans="1:7" ht="50.25" customHeight="1">
      <c r="A72" s="37">
        <v>14</v>
      </c>
      <c r="B72" s="36" t="s">
        <v>7</v>
      </c>
      <c r="C72" s="38" t="s">
        <v>87</v>
      </c>
      <c r="D72" s="11" t="s">
        <v>9</v>
      </c>
      <c r="E72" s="6">
        <f>SUM(E73:E76)</f>
        <v>154</v>
      </c>
      <c r="F72" s="6">
        <f>SUM(F73:F76)</f>
        <v>104.91</v>
      </c>
      <c r="G72" s="19">
        <f>F72/E72</f>
        <v>0.6812337662337662</v>
      </c>
    </row>
    <row r="73" spans="1:7" ht="15">
      <c r="A73" s="37"/>
      <c r="B73" s="36"/>
      <c r="C73" s="38"/>
      <c r="D73" s="8" t="s">
        <v>10</v>
      </c>
      <c r="E73" s="9">
        <v>154</v>
      </c>
      <c r="F73" s="9">
        <v>104.91</v>
      </c>
      <c r="G73" s="19">
        <f>F73/E73</f>
        <v>0.6812337662337662</v>
      </c>
    </row>
    <row r="74" spans="1:7" ht="19.5" customHeight="1">
      <c r="A74" s="37"/>
      <c r="B74" s="36"/>
      <c r="C74" s="38"/>
      <c r="D74" s="8" t="s">
        <v>11</v>
      </c>
      <c r="E74" s="9"/>
      <c r="F74" s="9"/>
      <c r="G74" s="19"/>
    </row>
    <row r="75" spans="1:7" ht="30">
      <c r="A75" s="37"/>
      <c r="B75" s="36"/>
      <c r="C75" s="38"/>
      <c r="D75" s="8" t="s">
        <v>12</v>
      </c>
      <c r="E75" s="9"/>
      <c r="F75" s="9"/>
      <c r="G75" s="19"/>
    </row>
    <row r="76" spans="1:7" ht="30" customHeight="1">
      <c r="A76" s="37"/>
      <c r="B76" s="36"/>
      <c r="C76" s="38"/>
      <c r="D76" s="3" t="s">
        <v>13</v>
      </c>
      <c r="E76" s="9"/>
      <c r="F76" s="9"/>
      <c r="G76" s="19"/>
    </row>
    <row r="77" spans="1:7" ht="39" customHeight="1">
      <c r="A77" s="37">
        <v>15</v>
      </c>
      <c r="B77" s="36" t="s">
        <v>7</v>
      </c>
      <c r="C77" s="38" t="s">
        <v>88</v>
      </c>
      <c r="D77" s="11" t="s">
        <v>9</v>
      </c>
      <c r="E77" s="6">
        <f>SUM(E78:E81)</f>
        <v>21289</v>
      </c>
      <c r="F77" s="6">
        <f>SUM(F78:F81)</f>
        <v>20528.93</v>
      </c>
      <c r="G77" s="19">
        <f>F77/E77</f>
        <v>0.9642975245431913</v>
      </c>
    </row>
    <row r="78" spans="1:7" ht="24" customHeight="1">
      <c r="A78" s="37"/>
      <c r="B78" s="36"/>
      <c r="C78" s="38"/>
      <c r="D78" s="8" t="s">
        <v>10</v>
      </c>
      <c r="E78" s="9">
        <v>21289</v>
      </c>
      <c r="F78" s="9">
        <v>20528.93</v>
      </c>
      <c r="G78" s="29">
        <f>F78/E78</f>
        <v>0.9642975245431913</v>
      </c>
    </row>
    <row r="79" spans="1:7" ht="16.5" customHeight="1">
      <c r="A79" s="37"/>
      <c r="B79" s="36"/>
      <c r="C79" s="38"/>
      <c r="D79" s="8" t="s">
        <v>11</v>
      </c>
      <c r="E79" s="9"/>
      <c r="F79" s="9"/>
      <c r="G79" s="19"/>
    </row>
    <row r="80" spans="1:7" ht="30">
      <c r="A80" s="37"/>
      <c r="B80" s="36"/>
      <c r="C80" s="38"/>
      <c r="D80" s="8" t="s">
        <v>12</v>
      </c>
      <c r="E80" s="9"/>
      <c r="F80" s="9"/>
      <c r="G80" s="19"/>
    </row>
    <row r="81" spans="1:7" ht="15">
      <c r="A81" s="37"/>
      <c r="B81" s="36"/>
      <c r="C81" s="38"/>
      <c r="D81" s="3" t="s">
        <v>13</v>
      </c>
      <c r="E81" s="9"/>
      <c r="F81" s="9"/>
      <c r="G81" s="19"/>
    </row>
    <row r="82" spans="1:7" ht="15">
      <c r="A82" s="37">
        <v>16</v>
      </c>
      <c r="B82" s="36" t="s">
        <v>7</v>
      </c>
      <c r="C82" s="38" t="s">
        <v>89</v>
      </c>
      <c r="D82" s="11" t="s">
        <v>9</v>
      </c>
      <c r="E82" s="6">
        <f>SUM(E83:E86)</f>
        <v>31990.050000000003</v>
      </c>
      <c r="F82" s="6">
        <f>SUM(F83:F86)</f>
        <v>402.2</v>
      </c>
      <c r="G82" s="19">
        <f>F82/E82</f>
        <v>0.012572659311254591</v>
      </c>
    </row>
    <row r="83" spans="1:7" ht="15">
      <c r="A83" s="37"/>
      <c r="B83" s="36"/>
      <c r="C83" s="38"/>
      <c r="D83" s="8" t="s">
        <v>10</v>
      </c>
      <c r="E83" s="9">
        <v>4619.65</v>
      </c>
      <c r="F83" s="9">
        <v>402.2</v>
      </c>
      <c r="G83" s="29">
        <f>F83/E83</f>
        <v>0.08706287272845346</v>
      </c>
    </row>
    <row r="84" spans="1:7" ht="15.75" customHeight="1">
      <c r="A84" s="37"/>
      <c r="B84" s="36"/>
      <c r="C84" s="38"/>
      <c r="D84" s="8" t="s">
        <v>11</v>
      </c>
      <c r="E84" s="9">
        <v>27370.4</v>
      </c>
      <c r="F84" s="9">
        <v>0</v>
      </c>
      <c r="G84" s="19"/>
    </row>
    <row r="85" spans="1:7" ht="30">
      <c r="A85" s="37"/>
      <c r="B85" s="36"/>
      <c r="C85" s="38"/>
      <c r="D85" s="8" t="s">
        <v>12</v>
      </c>
      <c r="E85" s="9"/>
      <c r="F85" s="9"/>
      <c r="G85" s="19"/>
    </row>
    <row r="86" spans="1:7" ht="15">
      <c r="A86" s="37"/>
      <c r="B86" s="36"/>
      <c r="C86" s="38"/>
      <c r="D86" s="3" t="s">
        <v>13</v>
      </c>
      <c r="E86" s="9"/>
      <c r="F86" s="9"/>
      <c r="G86" s="19"/>
    </row>
    <row r="87" spans="1:7" ht="27.75" customHeight="1">
      <c r="A87" s="37">
        <v>17</v>
      </c>
      <c r="B87" s="36" t="s">
        <v>7</v>
      </c>
      <c r="C87" s="38" t="s">
        <v>90</v>
      </c>
      <c r="D87" s="11" t="s">
        <v>9</v>
      </c>
      <c r="E87" s="6">
        <f>SUM(E88:E91)</f>
        <v>35963.51</v>
      </c>
      <c r="F87" s="6">
        <f>SUM(F88:F91)</f>
        <v>31675.52</v>
      </c>
      <c r="G87" s="19">
        <f>F87/E87</f>
        <v>0.8807683121030178</v>
      </c>
    </row>
    <row r="88" spans="1:7" ht="15">
      <c r="A88" s="37"/>
      <c r="B88" s="36"/>
      <c r="C88" s="38"/>
      <c r="D88" s="8" t="s">
        <v>10</v>
      </c>
      <c r="E88" s="9">
        <v>28613.37</v>
      </c>
      <c r="F88" s="9">
        <v>26194.82</v>
      </c>
      <c r="G88" s="29">
        <f>F88/E88</f>
        <v>0.9154748287251729</v>
      </c>
    </row>
    <row r="89" spans="1:7" ht="16.5" customHeight="1">
      <c r="A89" s="37"/>
      <c r="B89" s="36"/>
      <c r="C89" s="38"/>
      <c r="D89" s="8" t="s">
        <v>11</v>
      </c>
      <c r="E89" s="9"/>
      <c r="F89" s="9"/>
      <c r="G89" s="19"/>
    </row>
    <row r="90" spans="1:7" ht="30">
      <c r="A90" s="37"/>
      <c r="B90" s="36"/>
      <c r="C90" s="38"/>
      <c r="D90" s="8" t="s">
        <v>12</v>
      </c>
      <c r="E90" s="9"/>
      <c r="F90" s="9"/>
      <c r="G90" s="19"/>
    </row>
    <row r="91" spans="1:7" ht="26.25" customHeight="1">
      <c r="A91" s="37"/>
      <c r="B91" s="36"/>
      <c r="C91" s="38"/>
      <c r="D91" s="3" t="s">
        <v>13</v>
      </c>
      <c r="E91" s="9">
        <v>7350.14</v>
      </c>
      <c r="F91" s="9">
        <v>5480.7</v>
      </c>
      <c r="G91" s="19">
        <f>F91/E91</f>
        <v>0.7456592663541102</v>
      </c>
    </row>
    <row r="92" spans="1:7" ht="15">
      <c r="A92" s="37">
        <v>18</v>
      </c>
      <c r="B92" s="36" t="s">
        <v>7</v>
      </c>
      <c r="C92" s="38" t="s">
        <v>91</v>
      </c>
      <c r="D92" s="11" t="s">
        <v>9</v>
      </c>
      <c r="E92" s="6">
        <f>SUM(E93:E96)</f>
        <v>8269.1</v>
      </c>
      <c r="F92" s="6">
        <f>SUM(F93:F96)</f>
        <v>8269.1</v>
      </c>
      <c r="G92" s="19">
        <f>F92/E92</f>
        <v>1</v>
      </c>
    </row>
    <row r="93" spans="1:7" ht="15">
      <c r="A93" s="37"/>
      <c r="B93" s="36"/>
      <c r="C93" s="38"/>
      <c r="D93" s="8" t="s">
        <v>10</v>
      </c>
      <c r="E93" s="9">
        <v>8269.1</v>
      </c>
      <c r="F93" s="9">
        <v>8269.1</v>
      </c>
      <c r="G93" s="29">
        <f>F93/E93</f>
        <v>1</v>
      </c>
    </row>
    <row r="94" spans="1:7" ht="18.75" customHeight="1">
      <c r="A94" s="37"/>
      <c r="B94" s="36"/>
      <c r="C94" s="38"/>
      <c r="D94" s="8" t="s">
        <v>11</v>
      </c>
      <c r="E94" s="9"/>
      <c r="F94" s="9"/>
      <c r="G94" s="19"/>
    </row>
    <row r="95" spans="1:7" ht="30">
      <c r="A95" s="37"/>
      <c r="B95" s="36"/>
      <c r="C95" s="38"/>
      <c r="D95" s="8" t="s">
        <v>12</v>
      </c>
      <c r="E95" s="9"/>
      <c r="F95" s="9"/>
      <c r="G95" s="19"/>
    </row>
    <row r="96" spans="1:7" ht="15">
      <c r="A96" s="37"/>
      <c r="B96" s="36"/>
      <c r="C96" s="38"/>
      <c r="D96" s="3" t="s">
        <v>13</v>
      </c>
      <c r="E96" s="9"/>
      <c r="F96" s="9"/>
      <c r="G96" s="19"/>
    </row>
    <row r="97" spans="1:7" ht="69" customHeight="1">
      <c r="A97" s="37">
        <v>19</v>
      </c>
      <c r="B97" s="36" t="s">
        <v>7</v>
      </c>
      <c r="C97" s="38" t="s">
        <v>92</v>
      </c>
      <c r="D97" s="11" t="s">
        <v>9</v>
      </c>
      <c r="E97" s="30">
        <f>SUM(E98:E101)</f>
        <v>300</v>
      </c>
      <c r="F97" s="30">
        <f>SUM(F98:F101)</f>
        <v>300</v>
      </c>
      <c r="G97" s="19">
        <f>F97/E97</f>
        <v>1</v>
      </c>
    </row>
    <row r="98" spans="1:7" ht="15">
      <c r="A98" s="37"/>
      <c r="B98" s="36"/>
      <c r="C98" s="38"/>
      <c r="D98" s="8" t="s">
        <v>10</v>
      </c>
      <c r="E98" s="30">
        <v>300</v>
      </c>
      <c r="F98" s="30">
        <v>300</v>
      </c>
      <c r="G98" s="29">
        <f>F98/E98</f>
        <v>1</v>
      </c>
    </row>
    <row r="99" spans="1:7" ht="18.75" customHeight="1">
      <c r="A99" s="37"/>
      <c r="B99" s="36"/>
      <c r="C99" s="38"/>
      <c r="D99" s="8" t="s">
        <v>11</v>
      </c>
      <c r="E99" s="9"/>
      <c r="F99" s="9"/>
      <c r="G99" s="19"/>
    </row>
    <row r="100" spans="1:7" ht="30">
      <c r="A100" s="37"/>
      <c r="B100" s="36"/>
      <c r="C100" s="38"/>
      <c r="D100" s="8" t="s">
        <v>12</v>
      </c>
      <c r="E100" s="9"/>
      <c r="F100" s="9"/>
      <c r="G100" s="19"/>
    </row>
    <row r="101" spans="1:7" ht="15">
      <c r="A101" s="37"/>
      <c r="B101" s="36"/>
      <c r="C101" s="38"/>
      <c r="D101" s="3" t="s">
        <v>13</v>
      </c>
      <c r="E101" s="9"/>
      <c r="F101" s="9"/>
      <c r="G101" s="19"/>
    </row>
    <row r="102" spans="1:7" ht="65.25" customHeight="1">
      <c r="A102" s="37">
        <v>20</v>
      </c>
      <c r="B102" s="36" t="s">
        <v>7</v>
      </c>
      <c r="C102" s="42" t="s">
        <v>93</v>
      </c>
      <c r="D102" s="11" t="s">
        <v>9</v>
      </c>
      <c r="E102" s="6">
        <f>SUM(E103:E106)</f>
        <v>14800.7</v>
      </c>
      <c r="F102" s="6">
        <f>SUM(F103:F106)</f>
        <v>14800.7</v>
      </c>
      <c r="G102" s="19">
        <f>F102/E102</f>
        <v>1</v>
      </c>
    </row>
    <row r="103" spans="1:7" ht="15">
      <c r="A103" s="37"/>
      <c r="B103" s="36"/>
      <c r="C103" s="42"/>
      <c r="D103" s="8" t="s">
        <v>10</v>
      </c>
      <c r="E103" s="9">
        <v>14800.7</v>
      </c>
      <c r="F103" s="9">
        <v>14800.7</v>
      </c>
      <c r="G103" s="19">
        <f>F103/E103</f>
        <v>1</v>
      </c>
    </row>
    <row r="104" spans="1:7" ht="30" customHeight="1">
      <c r="A104" s="37"/>
      <c r="B104" s="36"/>
      <c r="C104" s="42"/>
      <c r="D104" s="8" t="s">
        <v>11</v>
      </c>
      <c r="E104" s="9"/>
      <c r="F104" s="9"/>
      <c r="G104" s="19"/>
    </row>
    <row r="105" spans="1:7" ht="30">
      <c r="A105" s="37"/>
      <c r="B105" s="36"/>
      <c r="C105" s="42"/>
      <c r="D105" s="8" t="s">
        <v>12</v>
      </c>
      <c r="E105" s="9"/>
      <c r="F105" s="9"/>
      <c r="G105" s="19"/>
    </row>
    <row r="106" spans="1:7" ht="15">
      <c r="A106" s="37"/>
      <c r="B106" s="36"/>
      <c r="C106" s="42"/>
      <c r="D106" s="3" t="s">
        <v>13</v>
      </c>
      <c r="E106" s="9"/>
      <c r="F106" s="9"/>
      <c r="G106" s="19"/>
    </row>
    <row r="107" spans="1:7" ht="45" customHeight="1">
      <c r="A107" s="37">
        <v>21</v>
      </c>
      <c r="B107" s="36" t="s">
        <v>7</v>
      </c>
      <c r="C107" s="38" t="s">
        <v>94</v>
      </c>
      <c r="D107" s="11" t="s">
        <v>9</v>
      </c>
      <c r="E107" s="6">
        <f>SUM(E108:E111)</f>
        <v>139617.56</v>
      </c>
      <c r="F107" s="6">
        <f>SUM(F108:F111)</f>
        <v>139617.5</v>
      </c>
      <c r="G107" s="19">
        <f>F107/E107</f>
        <v>0.9999995702546299</v>
      </c>
    </row>
    <row r="108" spans="1:7" ht="15">
      <c r="A108" s="37"/>
      <c r="B108" s="36"/>
      <c r="C108" s="38"/>
      <c r="D108" s="8" t="s">
        <v>10</v>
      </c>
      <c r="E108" s="9">
        <v>7235.8</v>
      </c>
      <c r="F108" s="9">
        <v>7235.8</v>
      </c>
      <c r="G108" s="29">
        <f>F108/E108</f>
        <v>1</v>
      </c>
    </row>
    <row r="109" spans="1:7" ht="18" customHeight="1">
      <c r="A109" s="37"/>
      <c r="B109" s="36"/>
      <c r="C109" s="38"/>
      <c r="D109" s="8" t="s">
        <v>11</v>
      </c>
      <c r="E109" s="9">
        <v>96192.4</v>
      </c>
      <c r="F109" s="9">
        <v>96192.4</v>
      </c>
      <c r="G109" s="29">
        <f>F109/E109</f>
        <v>1</v>
      </c>
    </row>
    <row r="110" spans="1:7" ht="30">
      <c r="A110" s="37"/>
      <c r="B110" s="36"/>
      <c r="C110" s="38"/>
      <c r="D110" s="8" t="s">
        <v>12</v>
      </c>
      <c r="E110" s="9">
        <v>36189.36</v>
      </c>
      <c r="F110" s="9">
        <v>36189.3</v>
      </c>
      <c r="G110" s="29">
        <f>F110/E110</f>
        <v>0.9999983420541286</v>
      </c>
    </row>
    <row r="111" spans="1:7" ht="15.75" customHeight="1">
      <c r="A111" s="37"/>
      <c r="B111" s="36"/>
      <c r="C111" s="38"/>
      <c r="D111" s="3" t="s">
        <v>13</v>
      </c>
      <c r="E111" s="3"/>
      <c r="F111" s="3"/>
      <c r="G111" s="19"/>
    </row>
    <row r="112" spans="1:7" ht="15">
      <c r="A112" s="43"/>
      <c r="B112" s="46" t="s">
        <v>71</v>
      </c>
      <c r="C112" s="47"/>
      <c r="D112" s="11" t="s">
        <v>9</v>
      </c>
      <c r="E112" s="13">
        <f>SUM(E113:E116)</f>
        <v>2560386.38</v>
      </c>
      <c r="F112" s="13">
        <f>SUM(F113:F116)</f>
        <v>2470873.1199999996</v>
      </c>
      <c r="G112" s="19">
        <f>F112/E112</f>
        <v>0.9650391594412402</v>
      </c>
    </row>
    <row r="113" spans="1:7" ht="22.5" customHeight="1">
      <c r="A113" s="44"/>
      <c r="B113" s="48"/>
      <c r="C113" s="49"/>
      <c r="D113" s="8" t="s">
        <v>10</v>
      </c>
      <c r="E113" s="14">
        <f aca="true" t="shared" si="0" ref="E113:F116">E7+E12+E17+E22+E27+E32+E38+E43+E48+E53+E58+E63+E68+E73+E78+E83+E88+E93+E98+E103+E108</f>
        <v>1058008.1700000002</v>
      </c>
      <c r="F113" s="14">
        <f t="shared" si="0"/>
        <v>1041961.6799999998</v>
      </c>
      <c r="G113" s="19">
        <f>F113/E113</f>
        <v>0.9848333023742148</v>
      </c>
    </row>
    <row r="114" spans="1:7" ht="30">
      <c r="A114" s="44"/>
      <c r="B114" s="48"/>
      <c r="C114" s="49"/>
      <c r="D114" s="8" t="s">
        <v>11</v>
      </c>
      <c r="E114" s="14">
        <f t="shared" si="0"/>
        <v>1435612.2299999997</v>
      </c>
      <c r="F114" s="14">
        <f t="shared" si="0"/>
        <v>1375255.6899999997</v>
      </c>
      <c r="G114" s="19">
        <f>F114/E114</f>
        <v>0.9579576303832407</v>
      </c>
    </row>
    <row r="115" spans="1:7" ht="30">
      <c r="A115" s="44"/>
      <c r="B115" s="48"/>
      <c r="C115" s="49"/>
      <c r="D115" s="8" t="s">
        <v>12</v>
      </c>
      <c r="E115" s="14">
        <f t="shared" si="0"/>
        <v>59251.64</v>
      </c>
      <c r="F115" s="14">
        <f t="shared" si="0"/>
        <v>48019.450000000004</v>
      </c>
      <c r="G115" s="19">
        <f>F115/E115</f>
        <v>0.8104324200984142</v>
      </c>
    </row>
    <row r="116" spans="1:7" ht="15">
      <c r="A116" s="45"/>
      <c r="B116" s="50"/>
      <c r="C116" s="51"/>
      <c r="D116" s="3" t="s">
        <v>13</v>
      </c>
      <c r="E116" s="14">
        <f t="shared" si="0"/>
        <v>7514.34</v>
      </c>
      <c r="F116" s="14">
        <f t="shared" si="0"/>
        <v>5636.3</v>
      </c>
      <c r="G116" s="19">
        <f>F116/E116</f>
        <v>0.7500725279931438</v>
      </c>
    </row>
    <row r="123" spans="5:7" ht="15">
      <c r="E123" s="33"/>
      <c r="F123" s="33"/>
      <c r="G123" s="34"/>
    </row>
    <row r="124" spans="5:7" ht="15">
      <c r="E124" s="33"/>
      <c r="F124" s="33"/>
      <c r="G124" s="34"/>
    </row>
    <row r="125" spans="5:7" ht="15">
      <c r="E125" s="34"/>
      <c r="F125" s="34"/>
      <c r="G125" s="34"/>
    </row>
    <row r="126" spans="5:7" ht="15">
      <c r="E126" s="34"/>
      <c r="F126" s="34"/>
      <c r="G126" s="34"/>
    </row>
    <row r="5795" ht="15">
      <c r="O5795" s="2"/>
    </row>
  </sheetData>
  <sheetProtection/>
  <mergeCells count="72">
    <mergeCell ref="A92:A96"/>
    <mergeCell ref="B92:B96"/>
    <mergeCell ref="A102:A106"/>
    <mergeCell ref="B102:B106"/>
    <mergeCell ref="C102:C106"/>
    <mergeCell ref="A107:A111"/>
    <mergeCell ref="B107:B111"/>
    <mergeCell ref="C107:C111"/>
    <mergeCell ref="C92:C96"/>
    <mergeCell ref="A97:A101"/>
    <mergeCell ref="B97:B101"/>
    <mergeCell ref="C97:C101"/>
    <mergeCell ref="A82:A86"/>
    <mergeCell ref="B82:B86"/>
    <mergeCell ref="C82:C86"/>
    <mergeCell ref="A87:A91"/>
    <mergeCell ref="B87:B91"/>
    <mergeCell ref="C87:C91"/>
    <mergeCell ref="A72:A76"/>
    <mergeCell ref="B72:B76"/>
    <mergeCell ref="C72:C76"/>
    <mergeCell ref="A77:A81"/>
    <mergeCell ref="B77:B81"/>
    <mergeCell ref="C77:C81"/>
    <mergeCell ref="A67:A71"/>
    <mergeCell ref="B67:B71"/>
    <mergeCell ref="C67:C71"/>
    <mergeCell ref="A62:A66"/>
    <mergeCell ref="B62:B66"/>
    <mergeCell ref="C62:C66"/>
    <mergeCell ref="A57:A61"/>
    <mergeCell ref="B57:B61"/>
    <mergeCell ref="C57:C61"/>
    <mergeCell ref="A47:A51"/>
    <mergeCell ref="B47:B51"/>
    <mergeCell ref="C47:C51"/>
    <mergeCell ref="A52:A56"/>
    <mergeCell ref="B52:B56"/>
    <mergeCell ref="C52:C56"/>
    <mergeCell ref="B42:B46"/>
    <mergeCell ref="C42:C46"/>
    <mergeCell ref="A31:A35"/>
    <mergeCell ref="B31:B35"/>
    <mergeCell ref="C31:C35"/>
    <mergeCell ref="A37:A41"/>
    <mergeCell ref="B37:B41"/>
    <mergeCell ref="C37:C41"/>
    <mergeCell ref="A42:A46"/>
    <mergeCell ref="B26:B30"/>
    <mergeCell ref="C26:C30"/>
    <mergeCell ref="A16:A20"/>
    <mergeCell ref="B16:B20"/>
    <mergeCell ref="C16:C20"/>
    <mergeCell ref="A21:A25"/>
    <mergeCell ref="B21:B25"/>
    <mergeCell ref="C21:C25"/>
    <mergeCell ref="E4:F4"/>
    <mergeCell ref="G4:G5"/>
    <mergeCell ref="B2:G2"/>
    <mergeCell ref="A6:A10"/>
    <mergeCell ref="B6:B10"/>
    <mergeCell ref="C6:C10"/>
    <mergeCell ref="A112:A116"/>
    <mergeCell ref="B112:C116"/>
    <mergeCell ref="A4:A5"/>
    <mergeCell ref="B4:B5"/>
    <mergeCell ref="C4:C5"/>
    <mergeCell ref="D4:D5"/>
    <mergeCell ref="A11:A15"/>
    <mergeCell ref="B11:B15"/>
    <mergeCell ref="C11:C15"/>
    <mergeCell ref="A26:A30"/>
  </mergeCells>
  <printOptions/>
  <pageMargins left="0.7" right="0.7" top="0.75" bottom="0.75" header="0.3" footer="0.3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Арзамасский ЦРП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Econom46</dc:creator>
  <cp:keywords/>
  <dc:description/>
  <cp:lastModifiedBy>Жулина Ольга Алексеевна</cp:lastModifiedBy>
  <cp:lastPrinted>2020-05-14T08:00:26Z</cp:lastPrinted>
  <dcterms:created xsi:type="dcterms:W3CDTF">2019-05-22T06:34:25Z</dcterms:created>
  <dcterms:modified xsi:type="dcterms:W3CDTF">2020-05-14T10:59:41Z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